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autoCompressPictures="0"/>
  <xr:revisionPtr revIDLastSave="0" documentId="13_ncr:1_{3E6F65DC-5CD5-4B07-BFD1-31A6412F84B6}" xr6:coauthVersionLast="45" xr6:coauthVersionMax="45" xr10:uidLastSave="{00000000-0000-0000-0000-000000000000}"/>
  <bookViews>
    <workbookView xWindow="-110" yWindow="-110" windowWidth="19420" windowHeight="11620" tabRatio="788" activeTab="10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週の始まり">'1 月'!$L$5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14" i="15" a="1"/>
  <c r="C14" i="15" s="1"/>
  <c r="B12" i="15"/>
  <c r="B12" i="15" a="1"/>
  <c r="G12" i="15" s="1"/>
  <c r="D10" i="15"/>
  <c r="B10" i="15"/>
  <c r="B10" i="15" a="1"/>
  <c r="G10" i="15" s="1"/>
  <c r="F8" i="15"/>
  <c r="D8" i="15"/>
  <c r="B8" i="15"/>
  <c r="B8" i="15" a="1"/>
  <c r="G8" i="15" s="1"/>
  <c r="B6" i="15" a="1"/>
  <c r="G6" i="15" s="1"/>
  <c r="B4" i="15" a="1"/>
  <c r="G4" i="15" s="1"/>
  <c r="G3" i="15" s="1"/>
  <c r="B14" i="16" a="1"/>
  <c r="B14" i="16" s="1"/>
  <c r="G12" i="16"/>
  <c r="C12" i="16"/>
  <c r="B12" i="16" a="1"/>
  <c r="B10" i="16" a="1"/>
  <c r="G10" i="16" s="1"/>
  <c r="B8" i="16" a="1"/>
  <c r="C8" i="16" s="1"/>
  <c r="G6" i="16"/>
  <c r="B6" i="16" a="1"/>
  <c r="C6" i="16" s="1"/>
  <c r="C4" i="16"/>
  <c r="C3" i="16" s="1"/>
  <c r="B4" i="16" a="1"/>
  <c r="G4" i="16" s="1"/>
  <c r="G3" i="16" s="1"/>
  <c r="B14" i="17" a="1"/>
  <c r="C14" i="17" s="1"/>
  <c r="B12" i="17" a="1"/>
  <c r="G12" i="17" s="1"/>
  <c r="B10" i="17"/>
  <c r="B10" i="17" a="1"/>
  <c r="G10" i="17" s="1"/>
  <c r="F8" i="17"/>
  <c r="D8" i="17"/>
  <c r="B8" i="17"/>
  <c r="B8" i="17" a="1"/>
  <c r="G8" i="17" s="1"/>
  <c r="F6" i="17"/>
  <c r="B6" i="17" a="1"/>
  <c r="G6" i="17" s="1"/>
  <c r="B4" i="17" a="1"/>
  <c r="G4" i="17" s="1"/>
  <c r="G3" i="17" s="1"/>
  <c r="B14" i="18" a="1"/>
  <c r="B14" i="18" s="1"/>
  <c r="B12" i="18" a="1"/>
  <c r="B10" i="18" a="1"/>
  <c r="B8" i="18" a="1"/>
  <c r="B6" i="18" a="1"/>
  <c r="B4" i="18" a="1"/>
  <c r="B14" i="19" a="1"/>
  <c r="C14" i="19" s="1"/>
  <c r="B12" i="19"/>
  <c r="B12" i="19" a="1"/>
  <c r="G12" i="19" s="1"/>
  <c r="D10" i="19"/>
  <c r="B10" i="19"/>
  <c r="B10" i="19" a="1"/>
  <c r="G10" i="19" s="1"/>
  <c r="F8" i="19"/>
  <c r="D8" i="19"/>
  <c r="B8" i="19"/>
  <c r="B8" i="19" a="1"/>
  <c r="G8" i="19" s="1"/>
  <c r="B6" i="19" a="1"/>
  <c r="G6" i="19" s="1"/>
  <c r="B4" i="19" a="1"/>
  <c r="H4" i="19" s="1"/>
  <c r="H3" i="19" s="1"/>
  <c r="B14" i="20" a="1"/>
  <c r="C14" i="20" s="1"/>
  <c r="B12" i="20" a="1"/>
  <c r="G12" i="20" s="1"/>
  <c r="B10" i="20" a="1"/>
  <c r="G10" i="20" s="1"/>
  <c r="F8" i="20"/>
  <c r="D8" i="20"/>
  <c r="B8" i="20"/>
  <c r="B8" i="20" a="1"/>
  <c r="G8" i="20" s="1"/>
  <c r="F6" i="20"/>
  <c r="D6" i="20"/>
  <c r="B6" i="20" a="1"/>
  <c r="G6" i="20" s="1"/>
  <c r="B4" i="20" a="1"/>
  <c r="G4" i="20" s="1"/>
  <c r="G3" i="20" s="1"/>
  <c r="B14" i="21" a="1"/>
  <c r="B14" i="21" s="1"/>
  <c r="B12" i="21" a="1"/>
  <c r="H12" i="21" s="1"/>
  <c r="B10" i="21" a="1"/>
  <c r="C10" i="21" s="1"/>
  <c r="G8" i="21"/>
  <c r="B8" i="21" a="1"/>
  <c r="C8" i="21" s="1"/>
  <c r="G6" i="21"/>
  <c r="C6" i="21"/>
  <c r="B6" i="21" a="1"/>
  <c r="B4" i="21" a="1"/>
  <c r="G4" i="21" s="1"/>
  <c r="G3" i="21" s="1"/>
  <c r="B14" i="22" a="1"/>
  <c r="C14" i="22" s="1"/>
  <c r="B12" i="22" a="1"/>
  <c r="G12" i="22" s="1"/>
  <c r="B10" i="22" a="1"/>
  <c r="G10" i="22" s="1"/>
  <c r="F8" i="22"/>
  <c r="D8" i="22"/>
  <c r="B8" i="22"/>
  <c r="B8" i="22" a="1"/>
  <c r="G8" i="22" s="1"/>
  <c r="F6" i="22"/>
  <c r="D6" i="22"/>
  <c r="B6" i="22" a="1"/>
  <c r="G6" i="22" s="1"/>
  <c r="F4" i="22"/>
  <c r="F3" i="22" s="1"/>
  <c r="B4" i="22" a="1"/>
  <c r="G4" i="22" s="1"/>
  <c r="G3" i="22" s="1"/>
  <c r="B14" i="23" a="1"/>
  <c r="B14" i="23" s="1"/>
  <c r="B12" i="23" a="1"/>
  <c r="B10" i="23" a="1"/>
  <c r="B8" i="23" a="1"/>
  <c r="B6" i="23" a="1"/>
  <c r="B4" i="23" a="1"/>
  <c r="B14" i="24" a="1"/>
  <c r="C14" i="24" s="1"/>
  <c r="B12" i="24" a="1"/>
  <c r="G12" i="24" s="1"/>
  <c r="D10" i="24"/>
  <c r="B10" i="24"/>
  <c r="B10" i="24" a="1"/>
  <c r="G10" i="24" s="1"/>
  <c r="F8" i="24"/>
  <c r="D8" i="24"/>
  <c r="B8" i="24"/>
  <c r="B8" i="24" a="1"/>
  <c r="G8" i="24" s="1"/>
  <c r="F6" i="24"/>
  <c r="B6" i="24" a="1"/>
  <c r="G6" i="24" s="1"/>
  <c r="B4" i="24" a="1"/>
  <c r="G4" i="24" s="1"/>
  <c r="G3" i="24" s="1"/>
  <c r="B14" i="25" a="1"/>
  <c r="B14" i="25" s="1"/>
  <c r="G12" i="25"/>
  <c r="C12" i="25"/>
  <c r="B12" i="25" a="1"/>
  <c r="B10" i="25" a="1"/>
  <c r="G10" i="25" s="1"/>
  <c r="B8" i="25" a="1"/>
  <c r="G8" i="25" s="1"/>
  <c r="G6" i="25"/>
  <c r="B6" i="25" a="1"/>
  <c r="C6" i="25" s="1"/>
  <c r="G4" i="25"/>
  <c r="G3" i="25" s="1"/>
  <c r="C4" i="25"/>
  <c r="C3" i="25" s="1"/>
  <c r="B4" i="25" a="1"/>
  <c r="B14" i="14" a="1"/>
  <c r="C14" i="14" s="1"/>
  <c r="B12" i="14" a="1"/>
  <c r="G12" i="14" s="1"/>
  <c r="D10" i="14"/>
  <c r="B10" i="14"/>
  <c r="B10" i="14" a="1"/>
  <c r="G10" i="14" s="1"/>
  <c r="F8" i="14"/>
  <c r="D8" i="14"/>
  <c r="B8" i="14"/>
  <c r="B8" i="14" a="1"/>
  <c r="G8" i="14" s="1"/>
  <c r="F6" i="14"/>
  <c r="B6" i="14" a="1"/>
  <c r="G6" i="14" s="1"/>
  <c r="B4" i="14" a="1"/>
  <c r="G4" i="14" s="1"/>
  <c r="G3" i="14" s="1"/>
  <c r="H4" i="14" l="1"/>
  <c r="H3" i="14" s="1"/>
  <c r="H12" i="14"/>
  <c r="H12" i="24"/>
  <c r="H10" i="22"/>
  <c r="F12" i="22"/>
  <c r="F4" i="20"/>
  <c r="F3" i="20" s="1"/>
  <c r="H10" i="20"/>
  <c r="F12" i="20"/>
  <c r="H12" i="19"/>
  <c r="F4" i="17"/>
  <c r="F3" i="17" s="1"/>
  <c r="D6" i="17"/>
  <c r="H10" i="17"/>
  <c r="F12" i="17"/>
  <c r="G8" i="16"/>
  <c r="C14" i="16"/>
  <c r="F4" i="15"/>
  <c r="F3" i="15" s="1"/>
  <c r="D6" i="15"/>
  <c r="H10" i="15"/>
  <c r="F12" i="15"/>
  <c r="B4" i="14"/>
  <c r="H4" i="15"/>
  <c r="H3" i="15" s="1"/>
  <c r="F6" i="15"/>
  <c r="H12" i="15"/>
  <c r="H6" i="14"/>
  <c r="B12" i="14"/>
  <c r="C10" i="25"/>
  <c r="B4" i="24"/>
  <c r="H6" i="24"/>
  <c r="B12" i="24"/>
  <c r="H4" i="22"/>
  <c r="H3" i="22" s="1"/>
  <c r="B10" i="22"/>
  <c r="H12" i="22"/>
  <c r="C4" i="21"/>
  <c r="C3" i="21" s="1"/>
  <c r="D4" i="14"/>
  <c r="D3" i="14" s="1"/>
  <c r="B6" i="14"/>
  <c r="H8" i="14"/>
  <c r="F10" i="14"/>
  <c r="D12" i="14"/>
  <c r="B14" i="14"/>
  <c r="C8" i="25"/>
  <c r="D4" i="24"/>
  <c r="D3" i="24" s="1"/>
  <c r="B6" i="24"/>
  <c r="H8" i="24"/>
  <c r="F10" i="24"/>
  <c r="D12" i="24"/>
  <c r="B14" i="24"/>
  <c r="B4" i="22"/>
  <c r="H6" i="22"/>
  <c r="D10" i="22"/>
  <c r="B12" i="22"/>
  <c r="B4" i="20"/>
  <c r="H6" i="20"/>
  <c r="D10" i="20"/>
  <c r="B12" i="20"/>
  <c r="H8" i="19"/>
  <c r="F10" i="19"/>
  <c r="D12" i="19"/>
  <c r="B14" i="19"/>
  <c r="B4" i="17"/>
  <c r="H6" i="17"/>
  <c r="D10" i="17"/>
  <c r="B12" i="17"/>
  <c r="C10" i="16"/>
  <c r="B4" i="15"/>
  <c r="H6" i="15"/>
  <c r="H4" i="24"/>
  <c r="H3" i="24" s="1"/>
  <c r="H4" i="20"/>
  <c r="H3" i="20" s="1"/>
  <c r="B10" i="20"/>
  <c r="H12" i="20"/>
  <c r="H4" i="17"/>
  <c r="H3" i="17" s="1"/>
  <c r="H12" i="17"/>
  <c r="F4" i="14"/>
  <c r="F3" i="14" s="1"/>
  <c r="D6" i="14"/>
  <c r="H10" i="14"/>
  <c r="F12" i="14"/>
  <c r="C14" i="25"/>
  <c r="F4" i="24"/>
  <c r="F3" i="24" s="1"/>
  <c r="D6" i="24"/>
  <c r="H10" i="24"/>
  <c r="F12" i="24"/>
  <c r="D4" i="22"/>
  <c r="D3" i="22" s="1"/>
  <c r="B6" i="22"/>
  <c r="H8" i="22"/>
  <c r="F10" i="22"/>
  <c r="D12" i="22"/>
  <c r="B14" i="22"/>
  <c r="D4" i="20"/>
  <c r="D3" i="20" s="1"/>
  <c r="B6" i="20"/>
  <c r="H8" i="20"/>
  <c r="F10" i="20"/>
  <c r="D12" i="20"/>
  <c r="B14" i="20"/>
  <c r="H10" i="19"/>
  <c r="F12" i="19"/>
  <c r="D4" i="17"/>
  <c r="D3" i="17" s="1"/>
  <c r="B6" i="17"/>
  <c r="H8" i="17"/>
  <c r="F10" i="17"/>
  <c r="D12" i="17"/>
  <c r="B14" i="17"/>
  <c r="D4" i="15"/>
  <c r="D3" i="15" s="1"/>
  <c r="B6" i="15"/>
  <c r="H8" i="15"/>
  <c r="F10" i="15"/>
  <c r="D12" i="15"/>
  <c r="B14" i="15"/>
  <c r="H4" i="23"/>
  <c r="H3" i="23" s="1"/>
  <c r="F4" i="23"/>
  <c r="F3" i="23" s="1"/>
  <c r="D4" i="23"/>
  <c r="D3" i="23" s="1"/>
  <c r="B4" i="23"/>
  <c r="E4" i="23"/>
  <c r="E3" i="23" s="1"/>
  <c r="H6" i="23"/>
  <c r="F6" i="23"/>
  <c r="D6" i="23"/>
  <c r="B6" i="23"/>
  <c r="E6" i="23"/>
  <c r="H8" i="23"/>
  <c r="F8" i="23"/>
  <c r="D8" i="23"/>
  <c r="B8" i="23"/>
  <c r="E8" i="23"/>
  <c r="H10" i="23"/>
  <c r="F10" i="23"/>
  <c r="D10" i="23"/>
  <c r="B10" i="23"/>
  <c r="E10" i="23"/>
  <c r="H12" i="23"/>
  <c r="F12" i="23"/>
  <c r="D12" i="23"/>
  <c r="B12" i="23"/>
  <c r="E12" i="23"/>
  <c r="H4" i="25"/>
  <c r="H3" i="25" s="1"/>
  <c r="F4" i="25"/>
  <c r="F3" i="25" s="1"/>
  <c r="D4" i="25"/>
  <c r="D3" i="25" s="1"/>
  <c r="B4" i="25"/>
  <c r="E4" i="25"/>
  <c r="E3" i="25" s="1"/>
  <c r="H6" i="25"/>
  <c r="F6" i="25"/>
  <c r="D6" i="25"/>
  <c r="B6" i="25"/>
  <c r="E6" i="25"/>
  <c r="H8" i="25"/>
  <c r="F8" i="25"/>
  <c r="D8" i="25"/>
  <c r="B8" i="25"/>
  <c r="E8" i="25"/>
  <c r="H10" i="25"/>
  <c r="F10" i="25"/>
  <c r="D10" i="25"/>
  <c r="B10" i="25"/>
  <c r="E10" i="25"/>
  <c r="H12" i="25"/>
  <c r="F12" i="25"/>
  <c r="D12" i="25"/>
  <c r="B12" i="25"/>
  <c r="E12" i="25"/>
  <c r="C4" i="23"/>
  <c r="C3" i="23" s="1"/>
  <c r="G4" i="23"/>
  <c r="G3" i="23" s="1"/>
  <c r="C6" i="23"/>
  <c r="G6" i="23"/>
  <c r="C8" i="23"/>
  <c r="G8" i="23"/>
  <c r="C10" i="23"/>
  <c r="G10" i="23"/>
  <c r="C12" i="23"/>
  <c r="G12" i="23"/>
  <c r="C14" i="23"/>
  <c r="H4" i="21"/>
  <c r="H3" i="21" s="1"/>
  <c r="F4" i="21"/>
  <c r="F3" i="21" s="1"/>
  <c r="D4" i="21"/>
  <c r="D3" i="21" s="1"/>
  <c r="B4" i="21"/>
  <c r="E4" i="21"/>
  <c r="E3" i="21" s="1"/>
  <c r="H6" i="21"/>
  <c r="F6" i="21"/>
  <c r="D6" i="21"/>
  <c r="B6" i="21"/>
  <c r="E6" i="21"/>
  <c r="H8" i="21"/>
  <c r="F8" i="21"/>
  <c r="D8" i="21"/>
  <c r="B8" i="21"/>
  <c r="E8" i="21"/>
  <c r="H10" i="21"/>
  <c r="F10" i="21"/>
  <c r="D10" i="21"/>
  <c r="B10" i="21"/>
  <c r="G10" i="21"/>
  <c r="E10" i="21"/>
  <c r="C12" i="21"/>
  <c r="E12" i="21"/>
  <c r="G12" i="21"/>
  <c r="C14" i="21"/>
  <c r="C4" i="19"/>
  <c r="C3" i="19" s="1"/>
  <c r="E4" i="19"/>
  <c r="E3" i="19" s="1"/>
  <c r="G4" i="19"/>
  <c r="G3" i="19" s="1"/>
  <c r="C6" i="19"/>
  <c r="E6" i="19"/>
  <c r="H6" i="19"/>
  <c r="H4" i="18"/>
  <c r="H3" i="18" s="1"/>
  <c r="F4" i="18"/>
  <c r="F3" i="18" s="1"/>
  <c r="D4" i="18"/>
  <c r="D3" i="18" s="1"/>
  <c r="B4" i="18"/>
  <c r="E4" i="18"/>
  <c r="E3" i="18" s="1"/>
  <c r="H6" i="18"/>
  <c r="F6" i="18"/>
  <c r="D6" i="18"/>
  <c r="B6" i="18"/>
  <c r="E6" i="18"/>
  <c r="H8" i="18"/>
  <c r="F8" i="18"/>
  <c r="D8" i="18"/>
  <c r="B8" i="18"/>
  <c r="E8" i="18"/>
  <c r="H10" i="18"/>
  <c r="F10" i="18"/>
  <c r="D10" i="18"/>
  <c r="B10" i="18"/>
  <c r="E10" i="18"/>
  <c r="H12" i="18"/>
  <c r="F12" i="18"/>
  <c r="D12" i="18"/>
  <c r="B12" i="18"/>
  <c r="E12" i="18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24"/>
  <c r="C3" i="24" s="1"/>
  <c r="E4" i="24"/>
  <c r="E3" i="24" s="1"/>
  <c r="C6" i="24"/>
  <c r="E6" i="24"/>
  <c r="C8" i="24"/>
  <c r="E8" i="24"/>
  <c r="C10" i="24"/>
  <c r="E10" i="24"/>
  <c r="C12" i="24"/>
  <c r="E12" i="24"/>
  <c r="C4" i="22"/>
  <c r="C3" i="22" s="1"/>
  <c r="E4" i="22"/>
  <c r="E3" i="22" s="1"/>
  <c r="C6" i="22"/>
  <c r="E6" i="22"/>
  <c r="C8" i="22"/>
  <c r="E8" i="22"/>
  <c r="C10" i="22"/>
  <c r="E10" i="22"/>
  <c r="C12" i="22"/>
  <c r="E12" i="22"/>
  <c r="B12" i="21"/>
  <c r="D12" i="21"/>
  <c r="F12" i="21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B4" i="19"/>
  <c r="D4" i="19"/>
  <c r="D3" i="19" s="1"/>
  <c r="F4" i="19"/>
  <c r="F3" i="19" s="1"/>
  <c r="B6" i="19"/>
  <c r="D6" i="19"/>
  <c r="F6" i="19"/>
  <c r="C4" i="18"/>
  <c r="C3" i="18" s="1"/>
  <c r="G4" i="18"/>
  <c r="G3" i="18" s="1"/>
  <c r="C6" i="18"/>
  <c r="G6" i="18"/>
  <c r="C8" i="18"/>
  <c r="G8" i="18"/>
  <c r="C10" i="18"/>
  <c r="G10" i="18"/>
  <c r="C12" i="18"/>
  <c r="G12" i="18"/>
  <c r="C14" i="18"/>
  <c r="H4" i="16"/>
  <c r="H3" i="16" s="1"/>
  <c r="F4" i="16"/>
  <c r="F3" i="16" s="1"/>
  <c r="D4" i="16"/>
  <c r="D3" i="16" s="1"/>
  <c r="B4" i="16"/>
  <c r="E4" i="16"/>
  <c r="E3" i="16" s="1"/>
  <c r="H6" i="16"/>
  <c r="F6" i="16"/>
  <c r="D6" i="16"/>
  <c r="B6" i="16"/>
  <c r="E6" i="16"/>
  <c r="H8" i="16"/>
  <c r="F8" i="16"/>
  <c r="D8" i="16"/>
  <c r="B8" i="16"/>
  <c r="E8" i="16"/>
  <c r="H10" i="16"/>
  <c r="F10" i="16"/>
  <c r="D10" i="16"/>
  <c r="B10" i="16"/>
  <c r="E10" i="16"/>
  <c r="H12" i="16"/>
  <c r="F12" i="16"/>
  <c r="D12" i="16"/>
  <c r="B12" i="16"/>
  <c r="E12" i="16"/>
  <c r="C8" i="19"/>
  <c r="E8" i="19"/>
  <c r="C10" i="19"/>
  <c r="E10" i="19"/>
  <c r="C12" i="19"/>
  <c r="E12" i="19"/>
  <c r="C4" i="17"/>
  <c r="C3" i="17" s="1"/>
  <c r="E4" i="17"/>
  <c r="E3" i="17" s="1"/>
  <c r="C6" i="17"/>
  <c r="E6" i="17"/>
  <c r="C8" i="17"/>
  <c r="E8" i="17"/>
  <c r="C10" i="17"/>
  <c r="E10" i="17"/>
  <c r="C12" i="17"/>
  <c r="E12" i="17"/>
  <c r="C4" i="15"/>
  <c r="C3" i="15" s="1"/>
  <c r="E4" i="15"/>
  <c r="E3" i="15" s="1"/>
  <c r="C6" i="15"/>
  <c r="E6" i="15"/>
  <c r="C8" i="15"/>
  <c r="E8" i="15"/>
  <c r="C10" i="15"/>
  <c r="E10" i="15"/>
  <c r="C12" i="15"/>
  <c r="E12" i="15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<sst xmlns="http://schemas.openxmlformats.org/spreadsheetml/2006/main" count="41" uniqueCount="18">
  <si>
    <t>メモ</t>
  </si>
  <si>
    <t xml:space="preserve"> </t>
  </si>
  <si>
    <t>予定表の設定</t>
  </si>
  <si>
    <t>年</t>
  </si>
  <si>
    <t>週の始まり</t>
  </si>
  <si>
    <t>日曜日</t>
  </si>
  <si>
    <t>2F　11:30～　面会</t>
    <rPh sb="10" eb="12">
      <t>メンカイ</t>
    </rPh>
    <phoneticPr fontId="42"/>
  </si>
  <si>
    <t>1F　10:00~　面会
2F　10:30~　面会</t>
    <rPh sb="10" eb="12">
      <t>メンカイ</t>
    </rPh>
    <rPh sb="23" eb="25">
      <t>メンカイ</t>
    </rPh>
    <phoneticPr fontId="42"/>
  </si>
  <si>
    <t>1F　14:00～　面会</t>
    <rPh sb="10" eb="12">
      <t>メンカイ</t>
    </rPh>
    <phoneticPr fontId="42"/>
  </si>
  <si>
    <t>1F　15:00~　面会</t>
    <rPh sb="10" eb="12">
      <t>メンカイ</t>
    </rPh>
    <phoneticPr fontId="42"/>
  </si>
  <si>
    <t>2F　13:30~　面会</t>
    <rPh sb="10" eb="12">
      <t>メンカイ</t>
    </rPh>
    <phoneticPr fontId="42"/>
  </si>
  <si>
    <t>2F　14:00～　面会</t>
    <rPh sb="10" eb="12">
      <t>メンカイ</t>
    </rPh>
    <phoneticPr fontId="42"/>
  </si>
  <si>
    <t>1F　11:00~　面会
1F　11:30~　面会</t>
    <rPh sb="10" eb="12">
      <t>メンカイ</t>
    </rPh>
    <phoneticPr fontId="42"/>
  </si>
  <si>
    <t>2F　13:20~　面会</t>
    <phoneticPr fontId="42"/>
  </si>
  <si>
    <t>1F　14:00～　面会</t>
    <phoneticPr fontId="42"/>
  </si>
  <si>
    <t>2F　11:00～　面会</t>
    <rPh sb="10" eb="12">
      <t>メンカイ</t>
    </rPh>
    <phoneticPr fontId="42"/>
  </si>
  <si>
    <t>2F　13:30~　面会</t>
    <phoneticPr fontId="42"/>
  </si>
  <si>
    <t>1F　10:00～　面会</t>
    <rPh sb="10" eb="12">
      <t>メンカイ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</si>
</sst>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3" x14ac:knownFonts="1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1"/>
      <name val="Meiryo UI"/>
      <family val="2"/>
    </font>
    <font>
      <sz val="12"/>
      <color theme="4" tint="-0.24994659260841701"/>
      <name val="Meiryo UI"/>
      <family val="2"/>
    </font>
    <font>
      <sz val="11"/>
      <color theme="1" tint="0.14999847407452621"/>
      <name val="Meiryo UI"/>
      <family val="2"/>
    </font>
    <font>
      <sz val="35"/>
      <color theme="8" tint="-0.499984740745262"/>
      <name val="Meiryo UI"/>
      <family val="2"/>
    </font>
    <font>
      <sz val="35"/>
      <color theme="1" tint="0.14999847407452621"/>
      <name val="Meiryo UI"/>
      <family val="2"/>
    </font>
    <font>
      <sz val="12"/>
      <color theme="8" tint="-0.499984740745262"/>
      <name val="Meiryo UI"/>
      <family val="2"/>
    </font>
    <font>
      <sz val="10"/>
      <color theme="1" tint="0.14999847407452621"/>
      <name val="Meiryo UI"/>
      <family val="2"/>
    </font>
    <font>
      <sz val="12"/>
      <color theme="8" tint="-0.249977111117893"/>
      <name val="Meiryo UI"/>
      <family val="2"/>
    </font>
    <font>
      <sz val="12"/>
      <color theme="1" tint="0.14999847407452621"/>
      <name val="Meiryo UI"/>
      <family val="2"/>
    </font>
    <font>
      <sz val="9"/>
      <color theme="1" tint="0.14999847407452621"/>
      <name val="Meiryo UI"/>
      <family val="2"/>
    </font>
    <font>
      <sz val="35"/>
      <color theme="9" tint="-0.499984740745262"/>
      <name val="Meiryo UI"/>
      <family val="2"/>
    </font>
    <font>
      <sz val="12"/>
      <color theme="9" tint="-0.499984740745262"/>
      <name val="Meiryo UI"/>
      <family val="2"/>
    </font>
    <font>
      <sz val="35"/>
      <color theme="7" tint="-0.499984740745262"/>
      <name val="Meiryo UI"/>
      <family val="2"/>
    </font>
    <font>
      <sz val="12"/>
      <color theme="7" tint="-0.499984740745262"/>
      <name val="Meiryo UI"/>
      <family val="2"/>
    </font>
    <font>
      <sz val="35"/>
      <color theme="5" tint="-0.499984740745262"/>
      <name val="Meiryo UI"/>
      <family val="2"/>
    </font>
    <font>
      <sz val="12"/>
      <color theme="5" tint="-0.499984740745262"/>
      <name val="Meiryo UI"/>
      <family val="2"/>
    </font>
    <font>
      <sz val="11"/>
      <color theme="1" tint="0.14999847407452621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9"/>
      <color theme="1" tint="0.14999847407452621"/>
      <name val="Meiryo UI"/>
      <family val="3"/>
      <charset val="128"/>
    </font>
    <font>
      <sz val="6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6" fillId="4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5" borderId="0" applyBorder="0" applyProtection="0">
      <alignment horizontal="left" vertical="top" wrapText="1" indent="1"/>
    </xf>
    <xf numFmtId="178" fontId="9" fillId="0" borderId="0">
      <alignment horizontal="left" indent="1"/>
    </xf>
    <xf numFmtId="0" fontId="22" fillId="5" borderId="0" applyNumberFormat="0" applyFont="0" applyBorder="0" applyAlignment="0">
      <alignment horizontal="left" vertical="center" indent="1"/>
    </xf>
    <xf numFmtId="0" fontId="23" fillId="0" borderId="0">
      <alignment horizontal="left" indent="1"/>
    </xf>
    <xf numFmtId="0" fontId="12" fillId="0" borderId="0" applyFill="0" applyProtection="0"/>
    <xf numFmtId="0" fontId="13" fillId="0" borderId="0" applyFill="0" applyProtection="0"/>
    <xf numFmtId="0" fontId="11" fillId="10" borderId="0" applyNumberFormat="0" applyBorder="0" applyAlignment="0" applyProtection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15" fillId="13" borderId="12" applyNumberFormat="0" applyAlignment="0" applyProtection="0"/>
    <xf numFmtId="0" fontId="18" fillId="14" borderId="13" applyNumberFormat="0" applyAlignment="0" applyProtection="0"/>
    <xf numFmtId="0" fontId="8" fillId="14" borderId="12" applyNumberFormat="0" applyAlignment="0" applyProtection="0"/>
    <xf numFmtId="0" fontId="16" fillId="0" borderId="14" applyNumberFormat="0" applyFill="0" applyAlignment="0" applyProtection="0"/>
    <xf numFmtId="0" fontId="4" fillId="15" borderId="15" applyNumberFormat="0" applyAlignment="0" applyProtection="0"/>
    <xf numFmtId="0" fontId="21" fillId="0" borderId="0" applyNumberFormat="0" applyFill="0" applyBorder="0" applyAlignment="0" applyProtection="0"/>
    <xf numFmtId="0" fontId="13" fillId="16" borderId="16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46">
    <xf numFmtId="0" fontId="0" fillId="0" borderId="0" xfId="0">
      <alignment vertical="top"/>
    </xf>
    <xf numFmtId="0" fontId="24" fillId="0" borderId="0" xfId="0" applyFont="1">
      <alignment vertical="top"/>
    </xf>
    <xf numFmtId="0" fontId="24" fillId="0" borderId="0" xfId="0" applyFont="1" applyFill="1" applyBorder="1">
      <alignment vertical="top"/>
    </xf>
    <xf numFmtId="0" fontId="24" fillId="0" borderId="0" xfId="2" applyFont="1" applyFill="1" applyBorder="1" applyAlignment="1">
      <alignment vertical="center"/>
    </xf>
    <xf numFmtId="0" fontId="26" fillId="0" borderId="0" xfId="5" applyFont="1" applyFill="1" applyAlignment="1">
      <alignment horizontal="left" vertical="center"/>
    </xf>
    <xf numFmtId="0" fontId="27" fillId="0" borderId="4" xfId="2" applyFont="1" applyFill="1" applyBorder="1" applyAlignment="1">
      <alignment horizontal="left" vertical="top" indent="1"/>
    </xf>
    <xf numFmtId="0" fontId="28" fillId="0" borderId="0" xfId="0" applyFont="1" applyFill="1" applyBorder="1">
      <alignment vertical="top"/>
    </xf>
    <xf numFmtId="0" fontId="30" fillId="0" borderId="0" xfId="0" applyFont="1" applyAlignment="1">
      <alignment horizontal="left" vertical="center" indent="1"/>
    </xf>
    <xf numFmtId="0" fontId="30" fillId="0" borderId="0" xfId="0" applyFont="1" applyFill="1" applyBorder="1" applyAlignment="1">
      <alignment horizontal="left" vertical="center" indent="1"/>
    </xf>
    <xf numFmtId="0" fontId="28" fillId="0" borderId="5" xfId="16" applyFont="1" applyFill="1" applyBorder="1" applyAlignment="1">
      <alignment horizontal="center" vertical="center"/>
    </xf>
    <xf numFmtId="0" fontId="28" fillId="0" borderId="6" xfId="16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 indent="1"/>
    </xf>
    <xf numFmtId="0" fontId="31" fillId="0" borderId="0" xfId="0" applyFont="1" applyBorder="1" applyAlignment="1">
      <alignment horizontal="left" vertical="top" wrapText="1" indent="1"/>
    </xf>
    <xf numFmtId="0" fontId="31" fillId="0" borderId="0" xfId="0" applyFont="1" applyFill="1" applyBorder="1" applyAlignment="1">
      <alignment horizontal="left" vertical="top" wrapText="1" indent="1"/>
    </xf>
    <xf numFmtId="0" fontId="28" fillId="6" borderId="7" xfId="14" applyFont="1" applyFill="1" applyBorder="1" applyAlignment="1">
      <alignment horizontal="center" vertical="center"/>
    </xf>
    <xf numFmtId="0" fontId="28" fillId="6" borderId="8" xfId="14" applyFont="1" applyFill="1" applyBorder="1" applyAlignment="1">
      <alignment horizontal="center" vertical="center"/>
    </xf>
    <xf numFmtId="0" fontId="31" fillId="6" borderId="0" xfId="13" applyFont="1" applyFill="1" applyBorder="1" applyAlignment="1">
      <alignment horizontal="left" vertical="top" wrapText="1" indent="1"/>
    </xf>
    <xf numFmtId="0" fontId="33" fillId="0" borderId="9" xfId="2" applyFont="1" applyFill="1" applyBorder="1" applyAlignment="1">
      <alignment horizontal="left" vertical="top" indent="1"/>
    </xf>
    <xf numFmtId="0" fontId="31" fillId="7" borderId="0" xfId="13" applyFont="1" applyFill="1" applyBorder="1" applyAlignment="1">
      <alignment horizontal="left" vertical="top" wrapText="1" indent="1"/>
    </xf>
    <xf numFmtId="0" fontId="35" fillId="0" borderId="10" xfId="2" applyFont="1" applyFill="1" applyBorder="1" applyAlignment="1">
      <alignment horizontal="left" vertical="top" indent="1"/>
    </xf>
    <xf numFmtId="0" fontId="31" fillId="9" borderId="0" xfId="13" applyFont="1" applyFill="1" applyBorder="1" applyAlignment="1">
      <alignment horizontal="left" vertical="top" wrapText="1" indent="1"/>
    </xf>
    <xf numFmtId="0" fontId="37" fillId="0" borderId="11" xfId="2" applyFont="1" applyFill="1" applyBorder="1" applyAlignment="1">
      <alignment horizontal="left" vertical="top" indent="1"/>
    </xf>
    <xf numFmtId="0" fontId="31" fillId="8" borderId="0" xfId="13" applyFont="1" applyFill="1" applyBorder="1" applyAlignment="1">
      <alignment horizontal="left" vertical="top" wrapText="1" indent="1"/>
    </xf>
    <xf numFmtId="0" fontId="38" fillId="0" borderId="0" xfId="0" applyFont="1">
      <alignment vertical="top"/>
    </xf>
    <xf numFmtId="0" fontId="38" fillId="0" borderId="0" xfId="0" applyFont="1" applyFill="1" applyBorder="1">
      <alignment vertical="top"/>
    </xf>
    <xf numFmtId="0" fontId="39" fillId="0" borderId="0" xfId="0" applyFont="1" applyFill="1" applyBorder="1">
      <alignment vertical="top"/>
    </xf>
    <xf numFmtId="0" fontId="40" fillId="0" borderId="0" xfId="0" applyFont="1" applyFill="1" applyBorder="1" applyAlignment="1">
      <alignment horizontal="left" vertical="center" indent="1"/>
    </xf>
    <xf numFmtId="0" fontId="41" fillId="0" borderId="0" xfId="0" applyFont="1" applyFill="1" applyBorder="1" applyAlignment="1">
      <alignment horizontal="left" vertical="top" wrapText="1" indent="1"/>
    </xf>
    <xf numFmtId="178" fontId="30" fillId="0" borderId="0" xfId="12" applyNumberFormat="1" applyFont="1" applyBorder="1" applyAlignment="1">
      <alignment horizontal="left" vertical="center" indent="1"/>
    </xf>
    <xf numFmtId="178" fontId="30" fillId="7" borderId="0" xfId="13" applyNumberFormat="1" applyFont="1" applyFill="1" applyBorder="1" applyAlignment="1">
      <alignment horizontal="left" vertical="center" wrapText="1" indent="1"/>
    </xf>
    <xf numFmtId="178" fontId="30" fillId="6" borderId="0" xfId="13" applyNumberFormat="1" applyFont="1" applyFill="1" applyBorder="1" applyAlignment="1">
      <alignment horizontal="left" vertical="center" wrapText="1" indent="1"/>
    </xf>
    <xf numFmtId="178" fontId="30" fillId="8" borderId="0" xfId="13" applyNumberFormat="1" applyFont="1" applyFill="1" applyBorder="1" applyAlignment="1">
      <alignment horizontal="left" vertical="center" wrapText="1" indent="1"/>
    </xf>
    <xf numFmtId="178" fontId="30" fillId="9" borderId="0" xfId="13" applyNumberFormat="1" applyFont="1" applyFill="1" applyBorder="1" applyAlignment="1">
      <alignment horizontal="left" vertical="center" wrapText="1" indent="1"/>
    </xf>
    <xf numFmtId="0" fontId="25" fillId="0" borderId="0" xfId="5" applyFont="1" applyFill="1" applyBorder="1">
      <alignment vertical="center"/>
    </xf>
    <xf numFmtId="0" fontId="24" fillId="6" borderId="0" xfId="11" applyFont="1" applyFill="1" applyBorder="1" applyAlignment="1">
      <alignment horizontal="left" vertical="center" wrapText="1" indent="1"/>
    </xf>
    <xf numFmtId="0" fontId="31" fillId="6" borderId="0" xfId="11" applyFont="1" applyFill="1" applyBorder="1" applyAlignment="1">
      <alignment horizontal="left" vertical="top" wrapText="1" indent="1"/>
    </xf>
    <xf numFmtId="0" fontId="29" fillId="0" borderId="4" xfId="15" applyFont="1" applyFill="1" applyBorder="1" applyAlignment="1">
      <alignment horizontal="center" vertical="top"/>
    </xf>
    <xf numFmtId="0" fontId="32" fillId="0" borderId="0" xfId="5" applyFont="1" applyFill="1" applyBorder="1">
      <alignment vertical="center"/>
    </xf>
    <xf numFmtId="0" fontId="24" fillId="7" borderId="0" xfId="11" applyFont="1" applyFill="1" applyBorder="1" applyAlignment="1">
      <alignment horizontal="left" vertical="center" wrapText="1" indent="1"/>
    </xf>
    <xf numFmtId="0" fontId="31" fillId="7" borderId="0" xfId="11" applyFont="1" applyFill="1" applyBorder="1" applyAlignment="1">
      <alignment horizontal="left" vertical="top" wrapText="1" indent="1"/>
    </xf>
    <xf numFmtId="0" fontId="34" fillId="0" borderId="0" xfId="5" applyFont="1" applyFill="1" applyBorder="1">
      <alignment vertical="center"/>
    </xf>
    <xf numFmtId="0" fontId="24" fillId="9" borderId="0" xfId="11" applyFont="1" applyFill="1" applyBorder="1" applyAlignment="1">
      <alignment horizontal="left" vertical="center" wrapText="1" indent="1"/>
    </xf>
    <xf numFmtId="0" fontId="31" fillId="9" borderId="0" xfId="11" applyFont="1" applyFill="1" applyBorder="1" applyAlignment="1">
      <alignment horizontal="left" vertical="top" wrapText="1" indent="1"/>
    </xf>
    <xf numFmtId="0" fontId="36" fillId="0" borderId="0" xfId="5" applyFont="1" applyFill="1" applyBorder="1">
      <alignment vertical="center"/>
    </xf>
    <xf numFmtId="0" fontId="24" fillId="8" borderId="0" xfId="11" applyFont="1" applyFill="1" applyBorder="1" applyAlignment="1">
      <alignment horizontal="left" vertical="center" wrapText="1" indent="1"/>
    </xf>
    <xf numFmtId="0" fontId="31" fillId="8" borderId="0" xfId="11" applyFont="1" applyFill="1" applyBorder="1" applyAlignment="1">
      <alignment horizontal="left" vertical="top" wrapText="1" indent="1"/>
    </xf>
  </cellXfs>
  <cellStyles count="50"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5" builtinId="15" customBuiltin="1"/>
    <cellStyle name="チェック セル" xfId="24" builtinId="23" customBuiltin="1"/>
    <cellStyle name="どちらでもない" xfId="19" builtinId="28" customBuiltin="1"/>
    <cellStyle name="パーセント" xfId="10" builtinId="5" customBuiltin="1"/>
    <cellStyle name="メモ" xfId="26" builtinId="10" customBuiltin="1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 xr:uid="{00000000-0005-0000-0000-000003000000}"/>
    <cellStyle name="集計" xfId="28" builtinId="25" customBuiltin="1"/>
    <cellStyle name="出力" xfId="21" builtinId="21" customBuiltin="1"/>
    <cellStyle name="設定エントリ" xfId="14" xr:uid="{00000000-0005-0000-0000-00000F000000}"/>
    <cellStyle name="説明文" xfId="27" builtinId="53" customBuiltin="1"/>
    <cellStyle name="通貨" xfId="9" builtinId="7" customBuiltin="1"/>
    <cellStyle name="通貨 [0.00]" xfId="8" builtinId="4" customBuiltin="1"/>
    <cellStyle name="日" xfId="12" xr:uid="{00000000-0005-0000-0000-000008000000}"/>
    <cellStyle name="入力" xfId="20" builtinId="20" customBuiltin="1"/>
    <cellStyle name="標準" xfId="0" builtinId="0" customBuiltin="1"/>
    <cellStyle name="良い" xfId="17" builtinId="26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画像 2" descr="冬の建物と木" title="ヘッダー冬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冬の建物と木" title="ヘッダー冬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画像 2" descr="春の建物と木" title="ヘッダー春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春の建物と木" title="ヘッダー春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春の建物と木" title="ヘッダー春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画像 2" descr="夏の建物と木" title="ヘッダー夏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夏の建物と木" title="ヘッダー夏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夏の建物と木" title="ヘッダー夏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画像 2" descr="秋の建物と木" title="ヘッダー秋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秋の建物と木" title="ヘッダー秋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秋の建物と木" title="ヘッダー秋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冬の建物と木" title="ヘッダー冬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topLeftCell="B1" zoomScaleNormal="100" workbookViewId="0">
      <selection activeCell="F8" sqref="F8"/>
    </sheetView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4" customWidth="1"/>
    <col min="10" max="10" width="8.78515625" style="24" customWidth="1"/>
    <col min="11" max="12" width="12.42578125" style="24" customWidth="1"/>
    <col min="13" max="13" width="1.78515625" style="24" customWidth="1"/>
    <col min="14" max="16384" width="8.85546875" style="24"/>
  </cols>
  <sheetData>
    <row r="1" spans="1:12" ht="9" customHeight="1" x14ac:dyDescent="0.35">
      <c r="A1" s="1"/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</row>
    <row r="2" spans="1:12" ht="100.5" customHeight="1" x14ac:dyDescent="0.35">
      <c r="A2" s="1"/>
      <c r="B2" s="33" t="str">
        <f>CalendarYear&amp;"年"&amp;"1月"</f>
        <v>2020年1月</v>
      </c>
      <c r="C2" s="33"/>
      <c r="D2" s="33"/>
      <c r="E2" s="3"/>
      <c r="F2" s="3"/>
      <c r="G2" s="3"/>
      <c r="H2" s="4"/>
      <c r="I2" s="2"/>
      <c r="J2" s="2"/>
      <c r="K2" s="2"/>
      <c r="L2" s="2"/>
    </row>
    <row r="3" spans="1:12" s="25" customFormat="1" ht="19.5" customHeight="1" thickBot="1" x14ac:dyDescent="0.4">
      <c r="A3" s="1"/>
      <c r="B3" s="5" t="str">
        <f>週の始まり</f>
        <v>日曜日</v>
      </c>
      <c r="C3" s="5" t="str">
        <f t="shared" ref="C3:H3" si="0">TEXT(C4,"aaaa")</f>
        <v>月曜日</v>
      </c>
      <c r="D3" s="5" t="str">
        <f t="shared" si="0"/>
        <v>火曜日</v>
      </c>
      <c r="E3" s="5" t="str">
        <f t="shared" si="0"/>
        <v>水曜日</v>
      </c>
      <c r="F3" s="5" t="str">
        <f t="shared" si="0"/>
        <v>木曜日</v>
      </c>
      <c r="G3" s="5" t="str">
        <f t="shared" si="0"/>
        <v>金曜日</v>
      </c>
      <c r="H3" s="5" t="str">
        <f t="shared" si="0"/>
        <v>土曜日</v>
      </c>
      <c r="I3" s="6"/>
      <c r="J3" s="6"/>
      <c r="K3" s="36" t="s">
        <v>2</v>
      </c>
      <c r="L3" s="36"/>
    </row>
    <row r="4" spans="1:12" s="26" customFormat="1" ht="19.5" customHeight="1" x14ac:dyDescent="0.35">
      <c r="A4" s="7"/>
      <c r="B4" s="28">
        <f t="array" ref="B4:H4">DaysAndWeeks+DATE(CalendarYear,1,1)-WEEKDAY(DATE(CalendarYear,1,1),(週の始まり="月曜日")+1)+1</f>
        <v>43828</v>
      </c>
      <c r="C4" s="28">
        <v>43829</v>
      </c>
      <c r="D4" s="28">
        <v>43830</v>
      </c>
      <c r="E4" s="28">
        <v>43831</v>
      </c>
      <c r="F4" s="28">
        <v>43832</v>
      </c>
      <c r="G4" s="28">
        <v>43833</v>
      </c>
      <c r="H4" s="28">
        <v>43834</v>
      </c>
      <c r="I4" s="8"/>
      <c r="J4" s="8"/>
      <c r="K4" s="9" t="s">
        <v>3</v>
      </c>
      <c r="L4" s="10" t="s">
        <v>4</v>
      </c>
    </row>
    <row r="5" spans="1:12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  <c r="J5" s="13"/>
      <c r="K5" s="14">
        <v>2020</v>
      </c>
      <c r="L5" s="15" t="s">
        <v>5</v>
      </c>
    </row>
    <row r="6" spans="1:12" s="26" customFormat="1" ht="19.5" customHeight="1" x14ac:dyDescent="0.35">
      <c r="A6" s="7"/>
      <c r="B6" s="30">
        <f t="array" ref="B6:H6">DaysAndWeeks+DATE(CalendarYear,1,1)-WEEKDAY(DATE(CalendarYear,1,1),(週の始まり="月曜日")+1)+8</f>
        <v>43835</v>
      </c>
      <c r="C6" s="30">
        <v>43836</v>
      </c>
      <c r="D6" s="30">
        <v>43837</v>
      </c>
      <c r="E6" s="30">
        <v>43838</v>
      </c>
      <c r="F6" s="30">
        <v>43839</v>
      </c>
      <c r="G6" s="30">
        <v>43840</v>
      </c>
      <c r="H6" s="30">
        <v>43841</v>
      </c>
      <c r="I6" s="8"/>
      <c r="J6" s="8"/>
      <c r="K6" s="8"/>
      <c r="L6" s="8"/>
    </row>
    <row r="7" spans="1:12" s="27" customFormat="1" ht="48" customHeight="1" x14ac:dyDescent="0.35">
      <c r="A7" s="11"/>
      <c r="B7" s="16"/>
      <c r="C7" s="16"/>
      <c r="D7" s="16"/>
      <c r="E7" s="16"/>
      <c r="F7" s="16"/>
      <c r="G7" s="16"/>
      <c r="H7" s="16"/>
      <c r="I7" s="13"/>
      <c r="J7" s="13"/>
      <c r="K7" s="13"/>
      <c r="L7" s="13"/>
    </row>
    <row r="8" spans="1:12" s="26" customFormat="1" ht="19.5" customHeight="1" x14ac:dyDescent="0.35">
      <c r="A8" s="7"/>
      <c r="B8" s="28">
        <f t="array" ref="B8:H8">DaysAndWeeks+DATE(CalendarYear,1,1)-WEEKDAY(DATE(CalendarYear,1,1),(週の始まり="月曜日")+1)+15</f>
        <v>43842</v>
      </c>
      <c r="C8" s="28">
        <v>43843</v>
      </c>
      <c r="D8" s="28">
        <v>43844</v>
      </c>
      <c r="E8" s="28">
        <v>43845</v>
      </c>
      <c r="F8" s="28">
        <v>43846</v>
      </c>
      <c r="G8" s="28">
        <v>43847</v>
      </c>
      <c r="H8" s="28">
        <v>43848</v>
      </c>
      <c r="I8" s="8"/>
      <c r="J8" s="8"/>
      <c r="K8" s="8"/>
      <c r="L8" s="8"/>
    </row>
    <row r="9" spans="1:12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</row>
    <row r="10" spans="1:12" s="26" customFormat="1" ht="19.5" customHeight="1" x14ac:dyDescent="0.35">
      <c r="A10" s="7"/>
      <c r="B10" s="30">
        <f t="array" ref="B10:H10">DaysAndWeeks+DATE(CalendarYear,1,1)-WEEKDAY(DATE(CalendarYear,1,1),(週の始まり="月曜日")+1)+22</f>
        <v>43849</v>
      </c>
      <c r="C10" s="30">
        <v>43850</v>
      </c>
      <c r="D10" s="30">
        <v>43851</v>
      </c>
      <c r="E10" s="30">
        <v>43852</v>
      </c>
      <c r="F10" s="30">
        <v>43853</v>
      </c>
      <c r="G10" s="30">
        <v>43854</v>
      </c>
      <c r="H10" s="30">
        <v>43855</v>
      </c>
      <c r="I10" s="8"/>
      <c r="J10" s="8"/>
      <c r="K10" s="8"/>
      <c r="L10" s="8"/>
    </row>
    <row r="11" spans="1:12" s="27" customFormat="1" ht="48" customHeight="1" x14ac:dyDescent="0.35">
      <c r="A11" s="11"/>
      <c r="B11" s="16"/>
      <c r="C11" s="16"/>
      <c r="D11" s="16"/>
      <c r="E11" s="16"/>
      <c r="F11" s="16"/>
      <c r="G11" s="16"/>
      <c r="H11" s="16"/>
      <c r="I11" s="13"/>
      <c r="J11" s="13"/>
      <c r="K11" s="13"/>
      <c r="L11" s="13"/>
    </row>
    <row r="12" spans="1:12" s="26" customFormat="1" ht="19.5" customHeight="1" x14ac:dyDescent="0.35">
      <c r="A12" s="7"/>
      <c r="B12" s="28">
        <f t="array" ref="B12:H12">DaysAndWeeks+DATE(CalendarYear,1,1)-WEEKDAY(DATE(CalendarYear,1,1),(週の始まり="月曜日")+1)+29</f>
        <v>43856</v>
      </c>
      <c r="C12" s="28">
        <v>43857</v>
      </c>
      <c r="D12" s="28">
        <v>43858</v>
      </c>
      <c r="E12" s="28">
        <v>43859</v>
      </c>
      <c r="F12" s="28">
        <v>43860</v>
      </c>
      <c r="G12" s="28">
        <v>43861</v>
      </c>
      <c r="H12" s="28">
        <v>43862</v>
      </c>
      <c r="I12" s="8"/>
      <c r="J12" s="8"/>
      <c r="K12" s="8"/>
      <c r="L12" s="8"/>
    </row>
    <row r="13" spans="1:12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  <c r="J13" s="13"/>
      <c r="K13" s="13"/>
      <c r="L13" s="13"/>
    </row>
    <row r="14" spans="1:12" s="26" customFormat="1" ht="19.5" customHeight="1" x14ac:dyDescent="0.35">
      <c r="A14" s="7"/>
      <c r="B14" s="30">
        <f t="array" ref="B14:C14">DaysAndWeeks+DATE(CalendarYear,1,1)-WEEKDAY(DATE(CalendarYear,1,1),(週の始まり="月曜日")+1)+36</f>
        <v>43863</v>
      </c>
      <c r="C14" s="30">
        <v>43864</v>
      </c>
      <c r="D14" s="34" t="s">
        <v>0</v>
      </c>
      <c r="E14" s="34"/>
      <c r="F14" s="34"/>
      <c r="G14" s="34"/>
      <c r="H14" s="34"/>
      <c r="I14" s="8"/>
      <c r="J14" s="8"/>
      <c r="K14" s="8"/>
      <c r="L14" s="8"/>
    </row>
    <row r="15" spans="1:12" s="27" customFormat="1" ht="48" customHeight="1" x14ac:dyDescent="0.35">
      <c r="A15" s="11"/>
      <c r="B15" s="16"/>
      <c r="C15" s="16"/>
      <c r="D15" s="35"/>
      <c r="E15" s="35"/>
      <c r="F15" s="35"/>
      <c r="G15" s="35"/>
      <c r="H15" s="35"/>
      <c r="I15" s="13"/>
      <c r="J15" s="13"/>
      <c r="K15" s="13"/>
      <c r="L15" s="13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リストから曜日を選びます。[キャンセル] を選択し、Alt キーを押しながら下矢印キーを押して、ドロップダウン リストから曜日を選びます。" prompt="このセルで、週の最初の曜日を選択します。Alt + 下矢印キーを押してドロップダウン リストを開きます。下矢印キーで移動し、Enter キーを押して選択します。" sqref="L5" xr:uid="{00000000-0002-0000-0000-000000000000}">
      <formula1>"日曜日, 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各月は、個別のワークシート上にあります。" sqref="A1" xr:uid="{00000000-0002-0000-0000-000001000000}"/>
    <dataValidation allowBlank="1" showInputMessage="1" showErrorMessage="1" prompt="下のセルに年を入力します" sqref="K4" xr:uid="{00000000-0002-0000-0000-000002000000}"/>
    <dataValidation allowBlank="1" showInputMessage="1" showErrorMessage="1" prompt="下のセルで週の開始日を選択します" sqref="L4" xr:uid="{00000000-0002-0000-0000-000003000000}"/>
    <dataValidation allowBlank="1" showInputMessage="1" showErrorMessage="1" prompt="このセルに年を入力します" sqref="K5" xr:uid="{00000000-0002-0000-0000-000004000000}"/>
    <dataValidation allowBlank="1" showInputMessage="1" showErrorMessage="1" prompt="この行には、このカレンダーの曜日名が含まれます。このセルには、週の最初の曜日が含まれます。週の最初の曜日を変更するには、このワークシートのセル L5 に新しい曜日を入力します。" sqref="B3" xr:uid="{00000000-0002-0000-0000-000005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000-000006000000}"/>
    <dataValidation allowBlank="1" showInputMessage="1" showErrorMessage="1" prompt="このセルの年は、セル K5 に入力された年に基づいて自動的に更新されます。下のカレンダーには、前の月と次の月の日付が薄い色のフォントで表示されます。" sqref="B2:D2" xr:uid="{00000000-0002-0000-0000-000007000000}"/>
    <dataValidation allowBlank="1" showInputMessage="1" showErrorMessage="1" prompt="曜日は自動的に決定されます" sqref="C3:H3" xr:uid="{00000000-0002-0000-0000-000008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000-000009000000}"/>
    <dataValidation allowBlank="1" showInputMessage="1" prompt="このセルに毎月のメモを入力します" sqref="D15:H15" xr:uid="{00000000-0002-0000-0000-00000A000000}"/>
    <dataValidation allowBlank="1" showInputMessage="1" prompt="下のセルに毎月のメモを入力します" sqref="D14:H14" xr:uid="{00000000-0002-0000-0000-00000B000000}"/>
    <dataValidation allowBlank="1" showInputMessage="1" showErrorMessage="1" prompt="年を入力し、下のセルでカレンダーの最初の日を選択します。これらのカレンダー設定用のセルは印刷されません。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zoomScaleNormal="10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33" t="str">
        <f>CalendarYear&amp;"年"&amp;"2月"</f>
        <v>2020年2月</v>
      </c>
      <c r="C2" s="33"/>
      <c r="D2" s="33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5" t="str">
        <f>週の始まり</f>
        <v>日曜日</v>
      </c>
      <c r="C3" s="5" t="str">
        <f t="shared" ref="C3:H3" si="0">TEXT(C4,"aaaa")</f>
        <v>月曜日</v>
      </c>
      <c r="D3" s="5" t="str">
        <f t="shared" si="0"/>
        <v>火曜日</v>
      </c>
      <c r="E3" s="5" t="str">
        <f t="shared" si="0"/>
        <v>水曜日</v>
      </c>
      <c r="F3" s="5" t="str">
        <f t="shared" si="0"/>
        <v>木曜日</v>
      </c>
      <c r="G3" s="5" t="str">
        <f t="shared" si="0"/>
        <v>金曜日</v>
      </c>
      <c r="H3" s="5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DaysAndWeeks+DATE(CalendarYear,2,1)-WEEKDAY(DATE(CalendarYear,2,1),(週の始まり="月曜日")+1)+1</f>
        <v>43856</v>
      </c>
      <c r="C4" s="28">
        <v>43857</v>
      </c>
      <c r="D4" s="28">
        <v>43858</v>
      </c>
      <c r="E4" s="28">
        <v>43859</v>
      </c>
      <c r="F4" s="28">
        <v>43860</v>
      </c>
      <c r="G4" s="28">
        <v>43861</v>
      </c>
      <c r="H4" s="28">
        <v>43862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0">
        <f t="array" ref="B6:H6">DaysAndWeeks+DATE(CalendarYear,2,1)-WEEKDAY(DATE(CalendarYear,2,1),(週の始まり="月曜日")+1)+8</f>
        <v>43863</v>
      </c>
      <c r="C6" s="30">
        <v>43864</v>
      </c>
      <c r="D6" s="30">
        <v>43865</v>
      </c>
      <c r="E6" s="30">
        <v>43866</v>
      </c>
      <c r="F6" s="30">
        <v>43867</v>
      </c>
      <c r="G6" s="30">
        <v>43868</v>
      </c>
      <c r="H6" s="30">
        <v>43869</v>
      </c>
      <c r="I6" s="8"/>
    </row>
    <row r="7" spans="1:9" s="27" customFormat="1" ht="48" customHeight="1" x14ac:dyDescent="0.35">
      <c r="A7" s="11"/>
      <c r="B7" s="16"/>
      <c r="C7" s="16"/>
      <c r="D7" s="16"/>
      <c r="E7" s="16"/>
      <c r="F7" s="16"/>
      <c r="G7" s="16"/>
      <c r="H7" s="16"/>
      <c r="I7" s="13"/>
    </row>
    <row r="8" spans="1:9" s="26" customFormat="1" ht="19.5" customHeight="1" x14ac:dyDescent="0.35">
      <c r="A8" s="7"/>
      <c r="B8" s="28">
        <f t="array" ref="B8:H8">DaysAndWeeks+DATE(CalendarYear,2,1)-WEEKDAY(DATE(CalendarYear,2,1),(週の始まり="月曜日")+1)+15</f>
        <v>43870</v>
      </c>
      <c r="C8" s="28">
        <v>43871</v>
      </c>
      <c r="D8" s="28">
        <v>43872</v>
      </c>
      <c r="E8" s="28">
        <v>43873</v>
      </c>
      <c r="F8" s="28">
        <v>43874</v>
      </c>
      <c r="G8" s="28">
        <v>43875</v>
      </c>
      <c r="H8" s="28">
        <v>43876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0">
        <f t="array" ref="B10:H10">DaysAndWeeks+DATE(CalendarYear,2,1)-WEEKDAY(DATE(CalendarYear,2,1),(週の始まり="月曜日")+1)+22</f>
        <v>43877</v>
      </c>
      <c r="C10" s="30">
        <v>43878</v>
      </c>
      <c r="D10" s="30">
        <v>43879</v>
      </c>
      <c r="E10" s="30">
        <v>43880</v>
      </c>
      <c r="F10" s="30">
        <v>43881</v>
      </c>
      <c r="G10" s="30">
        <v>43882</v>
      </c>
      <c r="H10" s="30">
        <v>43883</v>
      </c>
      <c r="I10" s="8"/>
    </row>
    <row r="11" spans="1:9" s="27" customFormat="1" ht="48" customHeight="1" x14ac:dyDescent="0.35">
      <c r="A11" s="11"/>
      <c r="B11" s="16"/>
      <c r="C11" s="16"/>
      <c r="D11" s="16"/>
      <c r="E11" s="16"/>
      <c r="F11" s="16"/>
      <c r="G11" s="16"/>
      <c r="H11" s="16"/>
      <c r="I11" s="13"/>
    </row>
    <row r="12" spans="1:9" s="26" customFormat="1" ht="19.5" customHeight="1" x14ac:dyDescent="0.35">
      <c r="A12" s="7"/>
      <c r="B12" s="28">
        <f t="array" ref="B12:H12">DaysAndWeeks+DATE(CalendarYear,2,1)-WEEKDAY(DATE(CalendarYear,2,1),(週の始まり="月曜日")+1)+29</f>
        <v>43884</v>
      </c>
      <c r="C12" s="28">
        <v>43885</v>
      </c>
      <c r="D12" s="28">
        <v>43886</v>
      </c>
      <c r="E12" s="28">
        <v>43887</v>
      </c>
      <c r="F12" s="28">
        <v>43888</v>
      </c>
      <c r="G12" s="28">
        <v>43889</v>
      </c>
      <c r="H12" s="28">
        <v>43890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0">
        <f t="array" ref="B14:C14">DaysAndWeeks+DATE(CalendarYear,2,1)-WEEKDAY(DATE(CalendarYear,2,1),(週の始まり="月曜日")+1)+36</f>
        <v>43891</v>
      </c>
      <c r="C14" s="30">
        <v>43892</v>
      </c>
      <c r="D14" s="34" t="s">
        <v>0</v>
      </c>
      <c r="E14" s="34"/>
      <c r="F14" s="34"/>
      <c r="G14" s="34"/>
      <c r="H14" s="34"/>
      <c r="I14" s="8"/>
    </row>
    <row r="15" spans="1:9" s="27" customFormat="1" ht="48" customHeight="1" x14ac:dyDescent="0.35">
      <c r="A15" s="11"/>
      <c r="B15" s="16"/>
      <c r="C15" s="16"/>
      <c r="D15" s="35"/>
      <c r="E15" s="35"/>
      <c r="F15" s="35"/>
      <c r="G15" s="35"/>
      <c r="H15" s="35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1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100-000001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100-000002000000}"/>
    <dataValidation allowBlank="1" showInputMessage="1" showErrorMessage="1" prompt="2 月の月間カレンダー" sqref="A1" xr:uid="{00000000-0002-0000-0100-000003000000}"/>
    <dataValidation allowBlank="1" showInputMessage="1" prompt="下のセルに毎月のメモを入力します" sqref="D14:H14" xr:uid="{00000000-0002-0000-0100-000004000000}"/>
    <dataValidation allowBlank="1" showInputMessage="1" prompt="このセルに毎月のメモを入力します" sqref="D15:H15" xr:uid="{00000000-0002-0000-01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1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1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37" t="str">
        <f>CalendarYear&amp;"年"&amp;"3月"</f>
        <v>2020年3月</v>
      </c>
      <c r="C2" s="37"/>
      <c r="D2" s="37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DaysAndWeeks+DATE(CalendarYear,3,1)-WEEKDAY(DATE(CalendarYear,3,1),(週の始まり="月曜日")+1)+1</f>
        <v>43891</v>
      </c>
      <c r="C4" s="28">
        <v>43892</v>
      </c>
      <c r="D4" s="28">
        <v>43893</v>
      </c>
      <c r="E4" s="28">
        <v>43894</v>
      </c>
      <c r="F4" s="28">
        <v>43895</v>
      </c>
      <c r="G4" s="28">
        <v>43896</v>
      </c>
      <c r="H4" s="28">
        <v>43897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29">
        <f t="array" ref="B6:H6">DaysAndWeeks+DATE(CalendarYear,3,1)-WEEKDAY(DATE(CalendarYear,3,1),(週の始まり="月曜日")+1)+8</f>
        <v>43898</v>
      </c>
      <c r="C6" s="29">
        <v>43899</v>
      </c>
      <c r="D6" s="29">
        <v>43900</v>
      </c>
      <c r="E6" s="29">
        <v>43901</v>
      </c>
      <c r="F6" s="29">
        <v>43902</v>
      </c>
      <c r="G6" s="29">
        <v>43903</v>
      </c>
      <c r="H6" s="29">
        <v>43904</v>
      </c>
      <c r="I6" s="8"/>
    </row>
    <row r="7" spans="1:9" s="27" customFormat="1" ht="48" customHeight="1" x14ac:dyDescent="0.35">
      <c r="A7" s="11"/>
      <c r="B7" s="18"/>
      <c r="C7" s="18"/>
      <c r="D7" s="18"/>
      <c r="E7" s="18"/>
      <c r="F7" s="18"/>
      <c r="G7" s="18"/>
      <c r="H7" s="18"/>
      <c r="I7" s="13"/>
    </row>
    <row r="8" spans="1:9" s="26" customFormat="1" ht="19.5" customHeight="1" x14ac:dyDescent="0.35">
      <c r="A8" s="7"/>
      <c r="B8" s="28">
        <f t="array" ref="B8:H8">DaysAndWeeks+DATE(CalendarYear,3,1)-WEEKDAY(DATE(CalendarYear,3,1),(週の始まり="月曜日")+1)+15</f>
        <v>43905</v>
      </c>
      <c r="C8" s="28">
        <v>43906</v>
      </c>
      <c r="D8" s="28">
        <v>43907</v>
      </c>
      <c r="E8" s="28">
        <v>43908</v>
      </c>
      <c r="F8" s="28">
        <v>43909</v>
      </c>
      <c r="G8" s="28">
        <v>43910</v>
      </c>
      <c r="H8" s="28">
        <v>43911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29">
        <f t="array" ref="B10:H10">DaysAndWeeks+DATE(CalendarYear,3,1)-WEEKDAY(DATE(CalendarYear,3,1),(週の始まり="月曜日")+1)+22</f>
        <v>43912</v>
      </c>
      <c r="C10" s="29">
        <v>43913</v>
      </c>
      <c r="D10" s="29">
        <v>43914</v>
      </c>
      <c r="E10" s="29">
        <v>43915</v>
      </c>
      <c r="F10" s="29">
        <v>43916</v>
      </c>
      <c r="G10" s="29">
        <v>43917</v>
      </c>
      <c r="H10" s="29">
        <v>43918</v>
      </c>
      <c r="I10" s="8"/>
    </row>
    <row r="11" spans="1:9" s="27" customFormat="1" ht="48" customHeight="1" x14ac:dyDescent="0.35">
      <c r="A11" s="11"/>
      <c r="B11" s="18"/>
      <c r="C11" s="18"/>
      <c r="D11" s="18"/>
      <c r="E11" s="18"/>
      <c r="F11" s="18"/>
      <c r="G11" s="18"/>
      <c r="H11" s="18"/>
      <c r="I11" s="13"/>
    </row>
    <row r="12" spans="1:9" s="26" customFormat="1" ht="19.5" customHeight="1" x14ac:dyDescent="0.35">
      <c r="A12" s="7"/>
      <c r="B12" s="28">
        <f t="array" ref="B12:H12">DaysAndWeeks+DATE(CalendarYear,3,1)-WEEKDAY(DATE(CalendarYear,3,1),(週の始まり="月曜日")+1)+29</f>
        <v>43919</v>
      </c>
      <c r="C12" s="28">
        <v>43920</v>
      </c>
      <c r="D12" s="28">
        <v>43921</v>
      </c>
      <c r="E12" s="28">
        <v>43922</v>
      </c>
      <c r="F12" s="28">
        <v>43923</v>
      </c>
      <c r="G12" s="28">
        <v>43924</v>
      </c>
      <c r="H12" s="28">
        <v>43925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29">
        <f t="array" ref="B14:C14">DaysAndWeeks+DATE(CalendarYear,3,1)-WEEKDAY(DATE(CalendarYear,3,1),(週の始まり="月曜日")+1)+36</f>
        <v>43926</v>
      </c>
      <c r="C14" s="29">
        <v>43927</v>
      </c>
      <c r="D14" s="38" t="s">
        <v>0</v>
      </c>
      <c r="E14" s="38"/>
      <c r="F14" s="38"/>
      <c r="G14" s="38"/>
      <c r="H14" s="38"/>
      <c r="I14" s="8"/>
    </row>
    <row r="15" spans="1:9" s="27" customFormat="1" ht="48" customHeight="1" x14ac:dyDescent="0.35">
      <c r="A15" s="11"/>
      <c r="B15" s="18"/>
      <c r="C15" s="18"/>
      <c r="D15" s="39"/>
      <c r="E15" s="39"/>
      <c r="F15" s="39"/>
      <c r="G15" s="39"/>
      <c r="H15" s="39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3 月の月間カレンダー" sqref="A1" xr:uid="{00000000-0002-0000-02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200-000001000000}"/>
    <dataValidation allowBlank="1" showInputMessage="1" showErrorMessage="1" prompt="曜日は自動的に決定されます" sqref="C3:H3" xr:uid="{00000000-0002-0000-02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2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200-000004000000}"/>
    <dataValidation allowBlank="1" showInputMessage="1" prompt="このセルに毎月のメモを入力します" sqref="D15:H15" xr:uid="{00000000-0002-0000-0200-000005000000}"/>
    <dataValidation allowBlank="1" showInputMessage="1" prompt="下のセルに毎月のメモを入力します" sqref="D14:H14" xr:uid="{00000000-0002-0000-02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2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37" t="str">
        <f>CalendarYear&amp;"年"&amp;"4月"</f>
        <v>2020年4月</v>
      </c>
      <c r="C2" s="37"/>
      <c r="D2" s="37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DaysAndWeeks+DATE(CalendarYear,4,1)-WEEKDAY(DATE(CalendarYear,4,1),(週の始まり="月曜日")+1)+1</f>
        <v>43919</v>
      </c>
      <c r="C4" s="28">
        <v>43920</v>
      </c>
      <c r="D4" s="28">
        <v>43921</v>
      </c>
      <c r="E4" s="28">
        <v>43922</v>
      </c>
      <c r="F4" s="28">
        <v>43923</v>
      </c>
      <c r="G4" s="28">
        <v>43924</v>
      </c>
      <c r="H4" s="28">
        <v>43925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29">
        <f t="array" ref="B6:H6">DaysAndWeeks+DATE(CalendarYear,4,1)-WEEKDAY(DATE(CalendarYear,4,1),(週の始まり="月曜日")+1)+8</f>
        <v>43926</v>
      </c>
      <c r="C6" s="29">
        <v>43927</v>
      </c>
      <c r="D6" s="29">
        <v>43928</v>
      </c>
      <c r="E6" s="29">
        <v>43929</v>
      </c>
      <c r="F6" s="29">
        <v>43930</v>
      </c>
      <c r="G6" s="29">
        <v>43931</v>
      </c>
      <c r="H6" s="29">
        <v>43932</v>
      </c>
      <c r="I6" s="8"/>
    </row>
    <row r="7" spans="1:9" s="27" customFormat="1" ht="48" customHeight="1" x14ac:dyDescent="0.35">
      <c r="A7" s="11"/>
      <c r="B7" s="18"/>
      <c r="C7" s="18"/>
      <c r="D7" s="18"/>
      <c r="E7" s="18"/>
      <c r="F7" s="18"/>
      <c r="G7" s="18"/>
      <c r="H7" s="18"/>
      <c r="I7" s="13"/>
    </row>
    <row r="8" spans="1:9" s="26" customFormat="1" ht="19.5" customHeight="1" x14ac:dyDescent="0.35">
      <c r="A8" s="7"/>
      <c r="B8" s="28">
        <f t="array" ref="B8:H8">DaysAndWeeks+DATE(CalendarYear,4,1)-WEEKDAY(DATE(CalendarYear,4,1),(週の始まり="月曜日")+1)+15</f>
        <v>43933</v>
      </c>
      <c r="C8" s="28">
        <v>43934</v>
      </c>
      <c r="D8" s="28">
        <v>43935</v>
      </c>
      <c r="E8" s="28">
        <v>43936</v>
      </c>
      <c r="F8" s="28">
        <v>43937</v>
      </c>
      <c r="G8" s="28">
        <v>43938</v>
      </c>
      <c r="H8" s="28">
        <v>43939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29">
        <f t="array" ref="B10:H10">DaysAndWeeks+DATE(CalendarYear,4,1)-WEEKDAY(DATE(CalendarYear,4,1),(週の始まり="月曜日")+1)+22</f>
        <v>43940</v>
      </c>
      <c r="C10" s="29">
        <v>43941</v>
      </c>
      <c r="D10" s="29">
        <v>43942</v>
      </c>
      <c r="E10" s="29">
        <v>43943</v>
      </c>
      <c r="F10" s="29">
        <v>43944</v>
      </c>
      <c r="G10" s="29">
        <v>43945</v>
      </c>
      <c r="H10" s="29">
        <v>43946</v>
      </c>
      <c r="I10" s="8"/>
    </row>
    <row r="11" spans="1:9" s="27" customFormat="1" ht="48" customHeight="1" x14ac:dyDescent="0.35">
      <c r="A11" s="11"/>
      <c r="B11" s="18"/>
      <c r="C11" s="18"/>
      <c r="D11" s="18"/>
      <c r="E11" s="18"/>
      <c r="F11" s="18"/>
      <c r="G11" s="18"/>
      <c r="H11" s="18"/>
      <c r="I11" s="13"/>
    </row>
    <row r="12" spans="1:9" s="26" customFormat="1" ht="19.5" customHeight="1" x14ac:dyDescent="0.35">
      <c r="A12" s="7"/>
      <c r="B12" s="28">
        <f t="array" ref="B12:H12">DaysAndWeeks+DATE(CalendarYear,4,1)-WEEKDAY(DATE(CalendarYear,4,1),(週の始まり="月曜日")+1)+29</f>
        <v>43947</v>
      </c>
      <c r="C12" s="28">
        <v>43948</v>
      </c>
      <c r="D12" s="28">
        <v>43949</v>
      </c>
      <c r="E12" s="28">
        <v>43950</v>
      </c>
      <c r="F12" s="28">
        <v>43951</v>
      </c>
      <c r="G12" s="28">
        <v>43952</v>
      </c>
      <c r="H12" s="28">
        <v>43953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29">
        <f t="array" ref="B14:C14">DaysAndWeeks+DATE(CalendarYear,4,1)-WEEKDAY(DATE(CalendarYear,4,1),(週の始まり="月曜日")+1)+36</f>
        <v>43954</v>
      </c>
      <c r="C14" s="29">
        <v>43955</v>
      </c>
      <c r="D14" s="38" t="s">
        <v>0</v>
      </c>
      <c r="E14" s="38"/>
      <c r="F14" s="38"/>
      <c r="G14" s="38"/>
      <c r="H14" s="38"/>
      <c r="I14" s="8"/>
    </row>
    <row r="15" spans="1:9" s="27" customFormat="1" ht="48" customHeight="1" x14ac:dyDescent="0.35">
      <c r="A15" s="11"/>
      <c r="B15" s="18"/>
      <c r="C15" s="18"/>
      <c r="D15" s="39"/>
      <c r="E15" s="39"/>
      <c r="F15" s="39"/>
      <c r="G15" s="39"/>
      <c r="H15" s="39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3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300-000001000000}"/>
    <dataValidation allowBlank="1" showInputMessage="1" showErrorMessage="1" prompt="4 月の月間カレンダー" sqref="A1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300-000003000000}"/>
    <dataValidation allowBlank="1" showInputMessage="1" prompt="下のセルに毎月のメモを入力します" sqref="D14:H14" xr:uid="{00000000-0002-0000-0300-000004000000}"/>
    <dataValidation allowBlank="1" showInputMessage="1" prompt="このセルに毎月のメモを入力します" sqref="D15:H15" xr:uid="{00000000-0002-0000-03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3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3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37" t="str">
        <f>CalendarYear&amp;"年"&amp;"5月"</f>
        <v>2020年5月</v>
      </c>
      <c r="C2" s="37"/>
      <c r="D2" s="37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DaysAndWeeks+DATE(CalendarYear,5,1)-WEEKDAY(DATE(CalendarYear,5,1),(週の始まり="月曜日")+1)+1</f>
        <v>43947</v>
      </c>
      <c r="C4" s="28">
        <v>43948</v>
      </c>
      <c r="D4" s="28">
        <v>43949</v>
      </c>
      <c r="E4" s="28">
        <v>43950</v>
      </c>
      <c r="F4" s="28">
        <v>43951</v>
      </c>
      <c r="G4" s="28">
        <v>43952</v>
      </c>
      <c r="H4" s="28">
        <v>43953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29">
        <f t="array" ref="B6:H6">DaysAndWeeks+DATE(CalendarYear,5,1)-WEEKDAY(DATE(CalendarYear,5,1),(週の始まり="月曜日")+1)+8</f>
        <v>43954</v>
      </c>
      <c r="C6" s="29">
        <v>43955</v>
      </c>
      <c r="D6" s="29">
        <v>43956</v>
      </c>
      <c r="E6" s="29">
        <v>43957</v>
      </c>
      <c r="F6" s="29">
        <v>43958</v>
      </c>
      <c r="G6" s="29">
        <v>43959</v>
      </c>
      <c r="H6" s="29">
        <v>43960</v>
      </c>
      <c r="I6" s="8"/>
    </row>
    <row r="7" spans="1:9" s="27" customFormat="1" ht="48" customHeight="1" x14ac:dyDescent="0.35">
      <c r="A7" s="11"/>
      <c r="B7" s="18"/>
      <c r="C7" s="18"/>
      <c r="D7" s="18"/>
      <c r="E7" s="18"/>
      <c r="F7" s="18"/>
      <c r="G7" s="18"/>
      <c r="H7" s="18"/>
      <c r="I7" s="13"/>
    </row>
    <row r="8" spans="1:9" s="26" customFormat="1" ht="19.5" customHeight="1" x14ac:dyDescent="0.35">
      <c r="A8" s="7"/>
      <c r="B8" s="28">
        <f t="array" ref="B8:H8">DaysAndWeeks+DATE(CalendarYear,5,1)-WEEKDAY(DATE(CalendarYear,5,1),(週の始まり="月曜日")+1)+15</f>
        <v>43961</v>
      </c>
      <c r="C8" s="28">
        <v>43962</v>
      </c>
      <c r="D8" s="28">
        <v>43963</v>
      </c>
      <c r="E8" s="28">
        <v>43964</v>
      </c>
      <c r="F8" s="28">
        <v>43965</v>
      </c>
      <c r="G8" s="28">
        <v>43966</v>
      </c>
      <c r="H8" s="28">
        <v>43967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29">
        <f t="array" ref="B10:H10">DaysAndWeeks+DATE(CalendarYear,5,1)-WEEKDAY(DATE(CalendarYear,5,1),(週の始まり="月曜日")+1)+22</f>
        <v>43968</v>
      </c>
      <c r="C10" s="29">
        <v>43969</v>
      </c>
      <c r="D10" s="29">
        <v>43970</v>
      </c>
      <c r="E10" s="29">
        <v>43971</v>
      </c>
      <c r="F10" s="29">
        <v>43972</v>
      </c>
      <c r="G10" s="29">
        <v>43973</v>
      </c>
      <c r="H10" s="29">
        <v>43974</v>
      </c>
      <c r="I10" s="8"/>
    </row>
    <row r="11" spans="1:9" s="27" customFormat="1" ht="48" customHeight="1" x14ac:dyDescent="0.35">
      <c r="A11" s="11"/>
      <c r="B11" s="18"/>
      <c r="C11" s="18"/>
      <c r="D11" s="18"/>
      <c r="E11" s="18"/>
      <c r="F11" s="18"/>
      <c r="G11" s="18"/>
      <c r="H11" s="18"/>
      <c r="I11" s="13"/>
    </row>
    <row r="12" spans="1:9" s="26" customFormat="1" ht="19.5" customHeight="1" x14ac:dyDescent="0.35">
      <c r="A12" s="7"/>
      <c r="B12" s="28">
        <f t="array" ref="B12:H12">DaysAndWeeks+DATE(CalendarYear,5,1)-WEEKDAY(DATE(CalendarYear,5,1),(週の始まり="月曜日")+1)+29</f>
        <v>43975</v>
      </c>
      <c r="C12" s="28">
        <v>43976</v>
      </c>
      <c r="D12" s="28">
        <v>43977</v>
      </c>
      <c r="E12" s="28">
        <v>43978</v>
      </c>
      <c r="F12" s="28">
        <v>43979</v>
      </c>
      <c r="G12" s="28">
        <v>43980</v>
      </c>
      <c r="H12" s="28">
        <v>43981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29">
        <f t="array" ref="B14:C14">DaysAndWeeks+DATE(CalendarYear,5,1)-WEEKDAY(DATE(CalendarYear,5,1),(週の始まり="月曜日")+1)+36</f>
        <v>43982</v>
      </c>
      <c r="C14" s="29">
        <v>43983</v>
      </c>
      <c r="D14" s="38" t="s">
        <v>0</v>
      </c>
      <c r="E14" s="38"/>
      <c r="F14" s="38"/>
      <c r="G14" s="38"/>
      <c r="H14" s="38"/>
      <c r="I14" s="8"/>
    </row>
    <row r="15" spans="1:9" s="27" customFormat="1" ht="48" customHeight="1" x14ac:dyDescent="0.35">
      <c r="A15" s="11"/>
      <c r="B15" s="18"/>
      <c r="C15" s="18"/>
      <c r="D15" s="39"/>
      <c r="E15" s="39"/>
      <c r="F15" s="39"/>
      <c r="G15" s="39"/>
      <c r="H15" s="39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4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400-000001000000}"/>
    <dataValidation allowBlank="1" showInputMessage="1" showErrorMessage="1" prompt="5 月の月間カレンダー" sqref="A1" xr:uid="{00000000-0002-0000-04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4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400-000004000000}"/>
    <dataValidation allowBlank="1" showInputMessage="1" prompt="このセルに毎月のメモを入力します" sqref="D15:H15" xr:uid="{00000000-0002-0000-0400-000005000000}"/>
    <dataValidation allowBlank="1" showInputMessage="1" prompt="下のセルに毎月のメモを入力します" sqref="D14:H14" xr:uid="{00000000-0002-0000-04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4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40" t="str">
        <f>CalendarYear&amp;"年"&amp;"6月"</f>
        <v>2020年6月</v>
      </c>
      <c r="C2" s="40"/>
      <c r="D2" s="40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19" t="str">
        <f>週の始まり</f>
        <v>日曜日</v>
      </c>
      <c r="C3" s="19" t="str">
        <f t="shared" ref="C3:H3" si="0">TEXT(C4,"aaaa")</f>
        <v>月曜日</v>
      </c>
      <c r="D3" s="19" t="str">
        <f t="shared" si="0"/>
        <v>火曜日</v>
      </c>
      <c r="E3" s="19" t="str">
        <f t="shared" si="0"/>
        <v>水曜日</v>
      </c>
      <c r="F3" s="19" t="str">
        <f t="shared" si="0"/>
        <v>木曜日</v>
      </c>
      <c r="G3" s="19" t="str">
        <f t="shared" si="0"/>
        <v>金曜日</v>
      </c>
      <c r="H3" s="19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DaysAndWeeks+DATE(CalendarYear,6,1)-WEEKDAY(DATE(CalendarYear,6,1),(週の始まり="月曜日")+1)+1</f>
        <v>43982</v>
      </c>
      <c r="C4" s="28">
        <v>43983</v>
      </c>
      <c r="D4" s="28">
        <v>43984</v>
      </c>
      <c r="E4" s="28">
        <v>43985</v>
      </c>
      <c r="F4" s="28">
        <v>43986</v>
      </c>
      <c r="G4" s="28">
        <v>43987</v>
      </c>
      <c r="H4" s="28">
        <v>43988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2">
        <f t="array" ref="B6:H6">DaysAndWeeks+DATE(CalendarYear,6,1)-WEEKDAY(DATE(CalendarYear,6,1),(週の始まり="月曜日")+1)+8</f>
        <v>43989</v>
      </c>
      <c r="C6" s="32">
        <v>43990</v>
      </c>
      <c r="D6" s="32">
        <v>43991</v>
      </c>
      <c r="E6" s="32">
        <v>43992</v>
      </c>
      <c r="F6" s="32">
        <v>43993</v>
      </c>
      <c r="G6" s="32">
        <v>43994</v>
      </c>
      <c r="H6" s="32">
        <v>43995</v>
      </c>
      <c r="I6" s="8"/>
    </row>
    <row r="7" spans="1:9" s="27" customFormat="1" ht="48" customHeight="1" x14ac:dyDescent="0.35">
      <c r="A7" s="11"/>
      <c r="B7" s="20"/>
      <c r="C7" s="20"/>
      <c r="D7" s="20"/>
      <c r="E7" s="20"/>
      <c r="F7" s="20"/>
      <c r="G7" s="20"/>
      <c r="H7" s="20"/>
      <c r="I7" s="13"/>
    </row>
    <row r="8" spans="1:9" s="26" customFormat="1" ht="19.5" customHeight="1" x14ac:dyDescent="0.35">
      <c r="A8" s="7"/>
      <c r="B8" s="28">
        <f t="array" ref="B8:H8">DaysAndWeeks+DATE(CalendarYear,6,1)-WEEKDAY(DATE(CalendarYear,6,1),(週の始まり="月曜日")+1)+15</f>
        <v>43996</v>
      </c>
      <c r="C8" s="28">
        <v>43997</v>
      </c>
      <c r="D8" s="28">
        <v>43998</v>
      </c>
      <c r="E8" s="28">
        <v>43999</v>
      </c>
      <c r="F8" s="28">
        <v>44000</v>
      </c>
      <c r="G8" s="28">
        <v>44001</v>
      </c>
      <c r="H8" s="28">
        <v>44002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2">
        <f t="array" ref="B10:H10">DaysAndWeeks+DATE(CalendarYear,6,1)-WEEKDAY(DATE(CalendarYear,6,1),(週の始まり="月曜日")+1)+22</f>
        <v>44003</v>
      </c>
      <c r="C10" s="32">
        <v>44004</v>
      </c>
      <c r="D10" s="32">
        <v>44005</v>
      </c>
      <c r="E10" s="32">
        <v>44006</v>
      </c>
      <c r="F10" s="32">
        <v>44007</v>
      </c>
      <c r="G10" s="32">
        <v>44008</v>
      </c>
      <c r="H10" s="32">
        <v>44009</v>
      </c>
      <c r="I10" s="8"/>
    </row>
    <row r="11" spans="1:9" s="27" customFormat="1" ht="48" customHeight="1" x14ac:dyDescent="0.35">
      <c r="A11" s="11"/>
      <c r="B11" s="20"/>
      <c r="C11" s="20"/>
      <c r="D11" s="20"/>
      <c r="E11" s="20"/>
      <c r="F11" s="20"/>
      <c r="G11" s="20"/>
      <c r="H11" s="20"/>
      <c r="I11" s="13"/>
    </row>
    <row r="12" spans="1:9" s="26" customFormat="1" ht="19.5" customHeight="1" x14ac:dyDescent="0.35">
      <c r="A12" s="7"/>
      <c r="B12" s="28">
        <f t="array" ref="B12:H12">DaysAndWeeks+DATE(CalendarYear,6,1)-WEEKDAY(DATE(CalendarYear,6,1),(週の始まり="月曜日")+1)+29</f>
        <v>44010</v>
      </c>
      <c r="C12" s="28">
        <v>44011</v>
      </c>
      <c r="D12" s="28">
        <v>44012</v>
      </c>
      <c r="E12" s="28">
        <v>44013</v>
      </c>
      <c r="F12" s="28">
        <v>44014</v>
      </c>
      <c r="G12" s="28">
        <v>44015</v>
      </c>
      <c r="H12" s="28">
        <v>44016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2">
        <f t="array" ref="B14:C14">DaysAndWeeks+DATE(CalendarYear,6,1)-WEEKDAY(DATE(CalendarYear,6,1),(週の始まり="月曜日")+1)+36</f>
        <v>44017</v>
      </c>
      <c r="C14" s="32">
        <v>44018</v>
      </c>
      <c r="D14" s="41" t="s">
        <v>0</v>
      </c>
      <c r="E14" s="41"/>
      <c r="F14" s="41"/>
      <c r="G14" s="41"/>
      <c r="H14" s="41"/>
      <c r="I14" s="8"/>
    </row>
    <row r="15" spans="1:9" s="27" customFormat="1" ht="48" customHeight="1" x14ac:dyDescent="0.35">
      <c r="A15" s="11"/>
      <c r="B15" s="20"/>
      <c r="C15" s="20"/>
      <c r="D15" s="42"/>
      <c r="E15" s="42"/>
      <c r="F15" s="42"/>
      <c r="G15" s="42"/>
      <c r="H15" s="42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500-000000000000}"/>
    <dataValidation allowBlank="1" showInputMessage="1" showErrorMessage="1" prompt="6 月の月間カレンダー" sqref="A1" xr:uid="{00000000-0002-0000-05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500-000003000000}"/>
    <dataValidation allowBlank="1" showInputMessage="1" prompt="下のセルに毎月のメモを入力します" sqref="D14:H14" xr:uid="{00000000-0002-0000-0500-000004000000}"/>
    <dataValidation allowBlank="1" showInputMessage="1" prompt="このセルに毎月のメモを入力します" sqref="D15:H15" xr:uid="{00000000-0002-0000-05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5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5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40" t="str">
        <f>CalendarYear&amp;"年"&amp;"7月"</f>
        <v>2020年7月</v>
      </c>
      <c r="C2" s="40"/>
      <c r="D2" s="40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19" t="str">
        <f>週の始まり</f>
        <v>日曜日</v>
      </c>
      <c r="C3" s="19" t="str">
        <f t="shared" ref="C3:H3" si="0">TEXT(C4,"aaaa")</f>
        <v>月曜日</v>
      </c>
      <c r="D3" s="19" t="str">
        <f t="shared" si="0"/>
        <v>火曜日</v>
      </c>
      <c r="E3" s="19" t="str">
        <f t="shared" si="0"/>
        <v>水曜日</v>
      </c>
      <c r="F3" s="19" t="str">
        <f t="shared" si="0"/>
        <v>木曜日</v>
      </c>
      <c r="G3" s="19" t="str">
        <f t="shared" si="0"/>
        <v>金曜日</v>
      </c>
      <c r="H3" s="19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DaysAndWeeks+DATE(CalendarYear,7,1)-WEEKDAY(DATE(CalendarYear,7,1),(週の始まり="月曜日")+1)+1</f>
        <v>44010</v>
      </c>
      <c r="C4" s="28">
        <v>44011</v>
      </c>
      <c r="D4" s="28">
        <v>44012</v>
      </c>
      <c r="E4" s="28">
        <v>44013</v>
      </c>
      <c r="F4" s="28">
        <v>44014</v>
      </c>
      <c r="G4" s="28">
        <v>44015</v>
      </c>
      <c r="H4" s="28">
        <v>44016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2">
        <f t="array" ref="B6:H6">DaysAndWeeks+DATE(CalendarYear,7,1)-WEEKDAY(DATE(CalendarYear,7,1),(週の始まり="月曜日")+1)+8</f>
        <v>44017</v>
      </c>
      <c r="C6" s="32">
        <v>44018</v>
      </c>
      <c r="D6" s="32">
        <v>44019</v>
      </c>
      <c r="E6" s="32">
        <v>44020</v>
      </c>
      <c r="F6" s="32">
        <v>44021</v>
      </c>
      <c r="G6" s="32">
        <v>44022</v>
      </c>
      <c r="H6" s="32">
        <v>44023</v>
      </c>
      <c r="I6" s="8"/>
    </row>
    <row r="7" spans="1:9" s="27" customFormat="1" ht="48" customHeight="1" x14ac:dyDescent="0.35">
      <c r="A7" s="11"/>
      <c r="B7" s="20"/>
      <c r="C7" s="20"/>
      <c r="D7" s="20"/>
      <c r="E7" s="20"/>
      <c r="F7" s="20"/>
      <c r="G7" s="20"/>
      <c r="H7" s="20"/>
      <c r="I7" s="13"/>
    </row>
    <row r="8" spans="1:9" s="26" customFormat="1" ht="19.5" customHeight="1" x14ac:dyDescent="0.35">
      <c r="A8" s="7"/>
      <c r="B8" s="28">
        <f t="array" ref="B8:H8">DaysAndWeeks+DATE(CalendarYear,7,1)-WEEKDAY(DATE(CalendarYear,7,1),(週の始まり="月曜日")+1)+15</f>
        <v>44024</v>
      </c>
      <c r="C8" s="28">
        <v>44025</v>
      </c>
      <c r="D8" s="28">
        <v>44026</v>
      </c>
      <c r="E8" s="28">
        <v>44027</v>
      </c>
      <c r="F8" s="28">
        <v>44028</v>
      </c>
      <c r="G8" s="28">
        <v>44029</v>
      </c>
      <c r="H8" s="28">
        <v>44030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2">
        <f t="array" ref="B10:H10">DaysAndWeeks+DATE(CalendarYear,7,1)-WEEKDAY(DATE(CalendarYear,7,1),(週の始まり="月曜日")+1)+22</f>
        <v>44031</v>
      </c>
      <c r="C10" s="32">
        <v>44032</v>
      </c>
      <c r="D10" s="32">
        <v>44033</v>
      </c>
      <c r="E10" s="32">
        <v>44034</v>
      </c>
      <c r="F10" s="32">
        <v>44035</v>
      </c>
      <c r="G10" s="32">
        <v>44036</v>
      </c>
      <c r="H10" s="32">
        <v>44037</v>
      </c>
      <c r="I10" s="8"/>
    </row>
    <row r="11" spans="1:9" s="27" customFormat="1" ht="48" customHeight="1" x14ac:dyDescent="0.35">
      <c r="A11" s="11"/>
      <c r="B11" s="20"/>
      <c r="C11" s="20"/>
      <c r="D11" s="20"/>
      <c r="E11" s="20"/>
      <c r="F11" s="20"/>
      <c r="G11" s="20"/>
      <c r="H11" s="20"/>
      <c r="I11" s="13"/>
    </row>
    <row r="12" spans="1:9" s="26" customFormat="1" ht="19.5" customHeight="1" x14ac:dyDescent="0.35">
      <c r="A12" s="7"/>
      <c r="B12" s="28">
        <f t="array" ref="B12:H12">DaysAndWeeks+DATE(CalendarYear,7,1)-WEEKDAY(DATE(CalendarYear,7,1),(週の始まり="月曜日")+1)+29</f>
        <v>44038</v>
      </c>
      <c r="C12" s="28">
        <v>44039</v>
      </c>
      <c r="D12" s="28">
        <v>44040</v>
      </c>
      <c r="E12" s="28">
        <v>44041</v>
      </c>
      <c r="F12" s="28">
        <v>44042</v>
      </c>
      <c r="G12" s="28">
        <v>44043</v>
      </c>
      <c r="H12" s="28">
        <v>44044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2">
        <f t="array" ref="B14:C14">DaysAndWeeks+DATE(CalendarYear,7,1)-WEEKDAY(DATE(CalendarYear,7,1),(週の始まり="月曜日")+1)+36</f>
        <v>44045</v>
      </c>
      <c r="C14" s="32">
        <v>44046</v>
      </c>
      <c r="D14" s="41" t="s">
        <v>0</v>
      </c>
      <c r="E14" s="41"/>
      <c r="F14" s="41"/>
      <c r="G14" s="41"/>
      <c r="H14" s="41"/>
      <c r="I14" s="8"/>
    </row>
    <row r="15" spans="1:9" s="27" customFormat="1" ht="48" customHeight="1" x14ac:dyDescent="0.35">
      <c r="A15" s="11"/>
      <c r="B15" s="20"/>
      <c r="C15" s="20"/>
      <c r="D15" s="42"/>
      <c r="E15" s="42"/>
      <c r="F15" s="42"/>
      <c r="G15" s="42"/>
      <c r="H15" s="42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600-000000000000}"/>
    <dataValidation allowBlank="1" showInputMessage="1" showErrorMessage="1" prompt="7 月の月間カレンダー" sqref="A1" xr:uid="{00000000-0002-0000-06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6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6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600-000004000000}"/>
    <dataValidation allowBlank="1" showInputMessage="1" prompt="このセルに毎月のメモを入力します" sqref="D15:H15" xr:uid="{00000000-0002-0000-0600-000005000000}"/>
    <dataValidation allowBlank="1" showInputMessage="1" prompt="下のセルに毎月のメモを入力します" sqref="D14:H14" xr:uid="{00000000-0002-0000-06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6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40" t="str">
        <f>CalendarYear&amp;"年"&amp;"8月"</f>
        <v>2020年8月</v>
      </c>
      <c r="C2" s="40"/>
      <c r="D2" s="40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19" t="str">
        <f>週の始まり</f>
        <v>日曜日</v>
      </c>
      <c r="C3" s="19" t="str">
        <f t="shared" ref="C3:H3" si="0">TEXT(C4,"aaaa")</f>
        <v>月曜日</v>
      </c>
      <c r="D3" s="19" t="str">
        <f t="shared" si="0"/>
        <v>火曜日</v>
      </c>
      <c r="E3" s="19" t="str">
        <f t="shared" si="0"/>
        <v>水曜日</v>
      </c>
      <c r="F3" s="19" t="str">
        <f t="shared" si="0"/>
        <v>木曜日</v>
      </c>
      <c r="G3" s="19" t="str">
        <f t="shared" si="0"/>
        <v>金曜日</v>
      </c>
      <c r="H3" s="19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DaysAndWeeks+DATE(CalendarYear,8,1)-WEEKDAY(DATE(CalendarYear,8,1),(週の始まり="月曜日")+1)+1</f>
        <v>44038</v>
      </c>
      <c r="C4" s="28">
        <v>44039</v>
      </c>
      <c r="D4" s="28">
        <v>44040</v>
      </c>
      <c r="E4" s="28">
        <v>44041</v>
      </c>
      <c r="F4" s="28">
        <v>44042</v>
      </c>
      <c r="G4" s="28">
        <v>44043</v>
      </c>
      <c r="H4" s="28">
        <v>44044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2">
        <f t="array" ref="B6:H6">DaysAndWeeks+DATE(CalendarYear,8,1)-WEEKDAY(DATE(CalendarYear,8,1),(週の始まり="月曜日")+1)+8</f>
        <v>44045</v>
      </c>
      <c r="C6" s="32">
        <v>44046</v>
      </c>
      <c r="D6" s="32">
        <v>44047</v>
      </c>
      <c r="E6" s="32">
        <v>44048</v>
      </c>
      <c r="F6" s="32">
        <v>44049</v>
      </c>
      <c r="G6" s="32">
        <v>44050</v>
      </c>
      <c r="H6" s="32">
        <v>44051</v>
      </c>
      <c r="I6" s="8"/>
    </row>
    <row r="7" spans="1:9" s="27" customFormat="1" ht="48" customHeight="1" x14ac:dyDescent="0.35">
      <c r="A7" s="11"/>
      <c r="B7" s="20"/>
      <c r="C7" s="20"/>
      <c r="D7" s="20"/>
      <c r="E7" s="20"/>
      <c r="F7" s="20"/>
      <c r="G7" s="20"/>
      <c r="H7" s="20"/>
      <c r="I7" s="13"/>
    </row>
    <row r="8" spans="1:9" s="26" customFormat="1" ht="19.5" customHeight="1" x14ac:dyDescent="0.35">
      <c r="A8" s="7"/>
      <c r="B8" s="28">
        <f t="array" ref="B8:H8">DaysAndWeeks+DATE(CalendarYear,8,1)-WEEKDAY(DATE(CalendarYear,8,1),(週の始まり="月曜日")+1)+15</f>
        <v>44052</v>
      </c>
      <c r="C8" s="28">
        <v>44053</v>
      </c>
      <c r="D8" s="28">
        <v>44054</v>
      </c>
      <c r="E8" s="28">
        <v>44055</v>
      </c>
      <c r="F8" s="28">
        <v>44056</v>
      </c>
      <c r="G8" s="28">
        <v>44057</v>
      </c>
      <c r="H8" s="28">
        <v>44058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2">
        <f t="array" ref="B10:H10">DaysAndWeeks+DATE(CalendarYear,8,1)-WEEKDAY(DATE(CalendarYear,8,1),(週の始まり="月曜日")+1)+22</f>
        <v>44059</v>
      </c>
      <c r="C10" s="32">
        <v>44060</v>
      </c>
      <c r="D10" s="32">
        <v>44061</v>
      </c>
      <c r="E10" s="32">
        <v>44062</v>
      </c>
      <c r="F10" s="32">
        <v>44063</v>
      </c>
      <c r="G10" s="32">
        <v>44064</v>
      </c>
      <c r="H10" s="32">
        <v>44065</v>
      </c>
      <c r="I10" s="8"/>
    </row>
    <row r="11" spans="1:9" s="27" customFormat="1" ht="48" customHeight="1" x14ac:dyDescent="0.35">
      <c r="A11" s="11"/>
      <c r="B11" s="20"/>
      <c r="C11" s="20"/>
      <c r="D11" s="20"/>
      <c r="E11" s="20"/>
      <c r="F11" s="20"/>
      <c r="G11" s="20"/>
      <c r="H11" s="20"/>
      <c r="I11" s="13"/>
    </row>
    <row r="12" spans="1:9" s="26" customFormat="1" ht="19.5" customHeight="1" x14ac:dyDescent="0.35">
      <c r="A12" s="7"/>
      <c r="B12" s="28">
        <f t="array" ref="B12:H12">DaysAndWeeks+DATE(CalendarYear,8,1)-WEEKDAY(DATE(CalendarYear,8,1),(週の始まり="月曜日")+1)+29</f>
        <v>44066</v>
      </c>
      <c r="C12" s="28">
        <v>44067</v>
      </c>
      <c r="D12" s="28">
        <v>44068</v>
      </c>
      <c r="E12" s="28">
        <v>44069</v>
      </c>
      <c r="F12" s="28">
        <v>44070</v>
      </c>
      <c r="G12" s="28">
        <v>44071</v>
      </c>
      <c r="H12" s="28">
        <v>44072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2">
        <f t="array" ref="B14:C14">DaysAndWeeks+DATE(CalendarYear,8,1)-WEEKDAY(DATE(CalendarYear,8,1),(週の始まり="月曜日")+1)+36</f>
        <v>44073</v>
      </c>
      <c r="C14" s="32">
        <v>44074</v>
      </c>
      <c r="D14" s="41" t="s">
        <v>0</v>
      </c>
      <c r="E14" s="41"/>
      <c r="F14" s="41"/>
      <c r="G14" s="41"/>
      <c r="H14" s="41"/>
      <c r="I14" s="8"/>
    </row>
    <row r="15" spans="1:9" s="27" customFormat="1" ht="48" customHeight="1" x14ac:dyDescent="0.35">
      <c r="A15" s="11"/>
      <c r="B15" s="20"/>
      <c r="C15" s="20"/>
      <c r="D15" s="42"/>
      <c r="E15" s="42"/>
      <c r="F15" s="42"/>
      <c r="G15" s="42"/>
      <c r="H15" s="42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7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700-000001000000}"/>
    <dataValidation allowBlank="1" showInputMessage="1" showErrorMessage="1" prompt="8 月の月間カレンダー" sqref="A1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700-000003000000}"/>
    <dataValidation allowBlank="1" showInputMessage="1" prompt="下のセルに毎月のメモを入力します" sqref="D14:H14" xr:uid="{00000000-0002-0000-0700-000004000000}"/>
    <dataValidation allowBlank="1" showInputMessage="1" prompt="このセルに毎月のメモを入力します" sqref="D15:H15" xr:uid="{00000000-0002-0000-07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7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7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zoomScaleNormal="10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43" t="str">
        <f>CalendarYear&amp;"年"&amp;"9月"</f>
        <v>2020年9月</v>
      </c>
      <c r="C2" s="43"/>
      <c r="D2" s="43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21" t="str">
        <f>週の始まり</f>
        <v>日曜日</v>
      </c>
      <c r="C3" s="21" t="str">
        <f t="shared" ref="C3:H3" si="0">TEXT(C4,"aaaa")</f>
        <v>月曜日</v>
      </c>
      <c r="D3" s="21" t="str">
        <f t="shared" si="0"/>
        <v>火曜日</v>
      </c>
      <c r="E3" s="21" t="str">
        <f t="shared" si="0"/>
        <v>水曜日</v>
      </c>
      <c r="F3" s="21" t="str">
        <f t="shared" si="0"/>
        <v>木曜日</v>
      </c>
      <c r="G3" s="21" t="str">
        <f t="shared" si="0"/>
        <v>金曜日</v>
      </c>
      <c r="H3" s="21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DaysAndWeeks+DATE(CalendarYear,9,1)-WEEKDAY(DATE(CalendarYear,9,1),(週の始まり="月曜日")+1)+1</f>
        <v>44073</v>
      </c>
      <c r="C4" s="28">
        <v>44074</v>
      </c>
      <c r="D4" s="28">
        <v>44075</v>
      </c>
      <c r="E4" s="28">
        <v>44076</v>
      </c>
      <c r="F4" s="28">
        <v>44077</v>
      </c>
      <c r="G4" s="28">
        <v>44078</v>
      </c>
      <c r="H4" s="28">
        <v>44079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1">
        <f t="array" ref="B6:H6">DaysAndWeeks+DATE(CalendarYear,9,1)-WEEKDAY(DATE(CalendarYear,9,1),(週の始まり="月曜日")+1)+8</f>
        <v>44080</v>
      </c>
      <c r="C6" s="31">
        <v>44081</v>
      </c>
      <c r="D6" s="31">
        <v>44082</v>
      </c>
      <c r="E6" s="31">
        <v>44083</v>
      </c>
      <c r="F6" s="31">
        <v>44084</v>
      </c>
      <c r="G6" s="31">
        <v>44085</v>
      </c>
      <c r="H6" s="31">
        <v>44086</v>
      </c>
      <c r="I6" s="8"/>
    </row>
    <row r="7" spans="1:9" s="27" customFormat="1" ht="48" customHeight="1" x14ac:dyDescent="0.35">
      <c r="A7" s="11"/>
      <c r="B7" s="22"/>
      <c r="C7" s="22"/>
      <c r="D7" s="22"/>
      <c r="E7" s="22"/>
      <c r="F7" s="22"/>
      <c r="G7" s="22"/>
      <c r="H7" s="22"/>
      <c r="I7" s="13"/>
    </row>
    <row r="8" spans="1:9" s="26" customFormat="1" ht="19.5" customHeight="1" x14ac:dyDescent="0.35">
      <c r="A8" s="7"/>
      <c r="B8" s="28">
        <f t="array" ref="B8:H8">DaysAndWeeks+DATE(CalendarYear,9,1)-WEEKDAY(DATE(CalendarYear,9,1),(週の始まり="月曜日")+1)+15</f>
        <v>44087</v>
      </c>
      <c r="C8" s="28">
        <v>44088</v>
      </c>
      <c r="D8" s="28">
        <v>44089</v>
      </c>
      <c r="E8" s="28">
        <v>44090</v>
      </c>
      <c r="F8" s="28">
        <v>44091</v>
      </c>
      <c r="G8" s="28">
        <v>44092</v>
      </c>
      <c r="H8" s="28">
        <v>44093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1">
        <f t="array" ref="B10:H10">DaysAndWeeks+DATE(CalendarYear,9,1)-WEEKDAY(DATE(CalendarYear,9,1),(週の始まり="月曜日")+1)+22</f>
        <v>44094</v>
      </c>
      <c r="C10" s="31">
        <v>44095</v>
      </c>
      <c r="D10" s="31">
        <v>44096</v>
      </c>
      <c r="E10" s="31">
        <v>44097</v>
      </c>
      <c r="F10" s="31">
        <v>44098</v>
      </c>
      <c r="G10" s="31">
        <v>44099</v>
      </c>
      <c r="H10" s="31">
        <v>44100</v>
      </c>
      <c r="I10" s="8"/>
    </row>
    <row r="11" spans="1:9" s="27" customFormat="1" ht="48" customHeight="1" x14ac:dyDescent="0.35">
      <c r="A11" s="11"/>
      <c r="B11" s="22"/>
      <c r="C11" s="22"/>
      <c r="D11" s="22"/>
      <c r="E11" s="22"/>
      <c r="F11" s="22"/>
      <c r="G11" s="22"/>
      <c r="H11" s="22"/>
      <c r="I11" s="13"/>
    </row>
    <row r="12" spans="1:9" s="26" customFormat="1" ht="19.5" customHeight="1" x14ac:dyDescent="0.35">
      <c r="A12" s="7"/>
      <c r="B12" s="28">
        <f t="array" ref="B12:H12">DaysAndWeeks+DATE(CalendarYear,9,1)-WEEKDAY(DATE(CalendarYear,9,1),(週の始まり="月曜日")+1)+29</f>
        <v>44101</v>
      </c>
      <c r="C12" s="28">
        <v>44102</v>
      </c>
      <c r="D12" s="28">
        <v>44103</v>
      </c>
      <c r="E12" s="28">
        <v>44104</v>
      </c>
      <c r="F12" s="28">
        <v>44105</v>
      </c>
      <c r="G12" s="28">
        <v>44106</v>
      </c>
      <c r="H12" s="28">
        <v>44107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1">
        <f t="array" ref="B14:C14">DaysAndWeeks+DATE(CalendarYear,9,1)-WEEKDAY(DATE(CalendarYear,9,1),(週の始まり="月曜日")+1)+36</f>
        <v>44108</v>
      </c>
      <c r="C14" s="31">
        <v>44109</v>
      </c>
      <c r="D14" s="44" t="s">
        <v>0</v>
      </c>
      <c r="E14" s="44"/>
      <c r="F14" s="44"/>
      <c r="G14" s="44"/>
      <c r="H14" s="44"/>
      <c r="I14" s="8"/>
    </row>
    <row r="15" spans="1:9" s="27" customFormat="1" ht="48" customHeight="1" x14ac:dyDescent="0.35">
      <c r="A15" s="11"/>
      <c r="B15" s="22"/>
      <c r="C15" s="22"/>
      <c r="D15" s="45"/>
      <c r="E15" s="45"/>
      <c r="F15" s="45"/>
      <c r="G15" s="45"/>
      <c r="H15" s="45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8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800-000001000000}"/>
    <dataValidation allowBlank="1" showInputMessage="1" showErrorMessage="1" prompt="9 月の月間カレンダー" sqref="A1" xr:uid="{00000000-0002-0000-08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8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800-000004000000}"/>
    <dataValidation allowBlank="1" showInputMessage="1" prompt="このセルに毎月のメモを入力します" sqref="D15:H15" xr:uid="{00000000-0002-0000-0800-000005000000}"/>
    <dataValidation allowBlank="1" showInputMessage="1" prompt="下のセルに毎月のメモを入力します" sqref="D14:H14" xr:uid="{00000000-0002-0000-08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8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workbookViewId="0"/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43" t="str">
        <f>CalendarYear&amp;"年"&amp;"10月"</f>
        <v>2020年10月</v>
      </c>
      <c r="C2" s="43"/>
      <c r="D2" s="43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21" t="str">
        <f>週の始まり</f>
        <v>日曜日</v>
      </c>
      <c r="C3" s="21" t="str">
        <f t="shared" ref="C3:H3" si="0">TEXT(C4,"aaaa")</f>
        <v>月曜日</v>
      </c>
      <c r="D3" s="21" t="str">
        <f t="shared" si="0"/>
        <v>火曜日</v>
      </c>
      <c r="E3" s="21" t="str">
        <f t="shared" si="0"/>
        <v>水曜日</v>
      </c>
      <c r="F3" s="21" t="str">
        <f t="shared" si="0"/>
        <v>木曜日</v>
      </c>
      <c r="G3" s="21" t="str">
        <f t="shared" si="0"/>
        <v>金曜日</v>
      </c>
      <c r="H3" s="21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DaysAndWeeks+DATE(CalendarYear,10,1)-WEEKDAY(DATE(CalendarYear,10,1),(週の始まり="月曜日")+1)+1</f>
        <v>44101</v>
      </c>
      <c r="C4" s="28">
        <v>44102</v>
      </c>
      <c r="D4" s="28">
        <v>44103</v>
      </c>
      <c r="E4" s="28">
        <v>44104</v>
      </c>
      <c r="F4" s="28">
        <v>44105</v>
      </c>
      <c r="G4" s="28">
        <v>44106</v>
      </c>
      <c r="H4" s="28">
        <v>44107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1">
        <f t="array" ref="B6:H6">DaysAndWeeks+DATE(CalendarYear,10,1)-WEEKDAY(DATE(CalendarYear,10,1),(週の始まり="月曜日")+1)+8</f>
        <v>44108</v>
      </c>
      <c r="C6" s="31">
        <v>44109</v>
      </c>
      <c r="D6" s="31">
        <v>44110</v>
      </c>
      <c r="E6" s="31">
        <v>44111</v>
      </c>
      <c r="F6" s="31">
        <v>44112</v>
      </c>
      <c r="G6" s="31">
        <v>44113</v>
      </c>
      <c r="H6" s="31">
        <v>44114</v>
      </c>
      <c r="I6" s="8"/>
    </row>
    <row r="7" spans="1:9" s="27" customFormat="1" ht="48" customHeight="1" x14ac:dyDescent="0.35">
      <c r="A7" s="11"/>
      <c r="B7" s="22"/>
      <c r="C7" s="22"/>
      <c r="D7" s="22"/>
      <c r="E7" s="22"/>
      <c r="F7" s="22"/>
      <c r="G7" s="22"/>
      <c r="H7" s="22"/>
      <c r="I7" s="13"/>
    </row>
    <row r="8" spans="1:9" s="26" customFormat="1" ht="19.5" customHeight="1" x14ac:dyDescent="0.35">
      <c r="A8" s="7"/>
      <c r="B8" s="28">
        <f t="array" ref="B8:H8">DaysAndWeeks+DATE(CalendarYear,10,1)-WEEKDAY(DATE(CalendarYear,10,1),(週の始まり="月曜日")+1)+15</f>
        <v>44115</v>
      </c>
      <c r="C8" s="28">
        <v>44116</v>
      </c>
      <c r="D8" s="28">
        <v>44117</v>
      </c>
      <c r="E8" s="28">
        <v>44118</v>
      </c>
      <c r="F8" s="28">
        <v>44119</v>
      </c>
      <c r="G8" s="28">
        <v>44120</v>
      </c>
      <c r="H8" s="28">
        <v>44121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1">
        <f t="array" ref="B10:H10">DaysAndWeeks+DATE(CalendarYear,10,1)-WEEKDAY(DATE(CalendarYear,10,1),(週の始まり="月曜日")+1)+22</f>
        <v>44122</v>
      </c>
      <c r="C10" s="31">
        <v>44123</v>
      </c>
      <c r="D10" s="31">
        <v>44124</v>
      </c>
      <c r="E10" s="31">
        <v>44125</v>
      </c>
      <c r="F10" s="31">
        <v>44126</v>
      </c>
      <c r="G10" s="31">
        <v>44127</v>
      </c>
      <c r="H10" s="31">
        <v>44128</v>
      </c>
      <c r="I10" s="8"/>
    </row>
    <row r="11" spans="1:9" s="27" customFormat="1" ht="48" customHeight="1" x14ac:dyDescent="0.35">
      <c r="A11" s="11"/>
      <c r="B11" s="22"/>
      <c r="C11" s="22"/>
      <c r="D11" s="22"/>
      <c r="E11" s="22"/>
      <c r="F11" s="22"/>
      <c r="G11" s="22"/>
      <c r="H11" s="22"/>
      <c r="I11" s="13"/>
    </row>
    <row r="12" spans="1:9" s="26" customFormat="1" ht="19.5" customHeight="1" x14ac:dyDescent="0.35">
      <c r="A12" s="7"/>
      <c r="B12" s="28">
        <f t="array" ref="B12:H12">DaysAndWeeks+DATE(CalendarYear,10,1)-WEEKDAY(DATE(CalendarYear,10,1),(週の始まり="月曜日")+1)+29</f>
        <v>44129</v>
      </c>
      <c r="C12" s="28">
        <v>44130</v>
      </c>
      <c r="D12" s="28">
        <v>44131</v>
      </c>
      <c r="E12" s="28">
        <v>44132</v>
      </c>
      <c r="F12" s="28">
        <v>44133</v>
      </c>
      <c r="G12" s="28">
        <v>44134</v>
      </c>
      <c r="H12" s="28">
        <v>44135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1">
        <f t="array" ref="B14:C14">DaysAndWeeks+DATE(CalendarYear,10,1)-WEEKDAY(DATE(CalendarYear,10,1),(週の始まり="月曜日")+1)+36</f>
        <v>44136</v>
      </c>
      <c r="C14" s="31">
        <v>44137</v>
      </c>
      <c r="D14" s="44" t="s">
        <v>0</v>
      </c>
      <c r="E14" s="44"/>
      <c r="F14" s="44"/>
      <c r="G14" s="44"/>
      <c r="H14" s="44"/>
      <c r="I14" s="8"/>
    </row>
    <row r="15" spans="1:9" s="27" customFormat="1" ht="48" customHeight="1" x14ac:dyDescent="0.35">
      <c r="A15" s="11"/>
      <c r="B15" s="22"/>
      <c r="C15" s="22"/>
      <c r="D15" s="45"/>
      <c r="E15" s="45"/>
      <c r="F15" s="45"/>
      <c r="G15" s="45"/>
      <c r="H15" s="45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900-000000000000}"/>
    <dataValidation allowBlank="1" showInputMessage="1" showErrorMessage="1" prompt="10 月の月間カレンダー" sqref="A1" xr:uid="{00000000-0002-0000-09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900-000003000000}"/>
    <dataValidation allowBlank="1" showInputMessage="1" prompt="下のセルに毎月のメモを入力します" sqref="D14:H14" xr:uid="{00000000-0002-0000-0900-000004000000}"/>
    <dataValidation allowBlank="1" showInputMessage="1" prompt="このセルに毎月のメモを入力します" sqref="D15:H15" xr:uid="{00000000-0002-0000-09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9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9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tabSelected="1" workbookViewId="0">
      <selection activeCell="B1" sqref="B1"/>
    </sheetView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0" width="10.640625" style="23" customWidth="1"/>
    <col min="11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43" t="str">
        <f>CalendarYear&amp;"年"&amp;"11月"</f>
        <v>2020年11月</v>
      </c>
      <c r="C2" s="43"/>
      <c r="D2" s="43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21" t="str">
        <f>週の始まり</f>
        <v>日曜日</v>
      </c>
      <c r="C3" s="21" t="str">
        <f t="shared" ref="C3:H3" si="0">TEXT(C4,"aaaa")</f>
        <v>月曜日</v>
      </c>
      <c r="D3" s="21" t="str">
        <f t="shared" si="0"/>
        <v>火曜日</v>
      </c>
      <c r="E3" s="21" t="str">
        <f t="shared" si="0"/>
        <v>水曜日</v>
      </c>
      <c r="F3" s="21" t="str">
        <f t="shared" si="0"/>
        <v>木曜日</v>
      </c>
      <c r="G3" s="21" t="str">
        <f t="shared" si="0"/>
        <v>金曜日</v>
      </c>
      <c r="H3" s="21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DaysAndWeeks+DATE(CalendarYear,11,1)-WEEKDAY(DATE(CalendarYear,11,1),(週の始まり="月曜日")+1)+1</f>
        <v>44136</v>
      </c>
      <c r="C4" s="28">
        <v>44137</v>
      </c>
      <c r="D4" s="28">
        <v>44138</v>
      </c>
      <c r="E4" s="28">
        <v>44139</v>
      </c>
      <c r="F4" s="28">
        <v>44140</v>
      </c>
      <c r="G4" s="28">
        <v>44141</v>
      </c>
      <c r="H4" s="28">
        <v>44142</v>
      </c>
      <c r="I4" s="8"/>
    </row>
    <row r="5" spans="1:9" s="27" customFormat="1" ht="48" customHeight="1" x14ac:dyDescent="0.35">
      <c r="A5" s="11"/>
      <c r="B5" s="12"/>
      <c r="C5" s="12"/>
      <c r="D5" s="12"/>
      <c r="E5" s="12"/>
      <c r="F5" s="12"/>
      <c r="G5" s="12"/>
      <c r="H5" s="12"/>
      <c r="I5" s="13"/>
    </row>
    <row r="6" spans="1:9" s="26" customFormat="1" ht="19.5" customHeight="1" x14ac:dyDescent="0.35">
      <c r="A6" s="7"/>
      <c r="B6" s="31">
        <f t="array" ref="B6:H6">DaysAndWeeks+DATE(CalendarYear,11,1)-WEEKDAY(DATE(CalendarYear,11,1),(週の始まり="月曜日")+1)+8</f>
        <v>44143</v>
      </c>
      <c r="C6" s="31">
        <v>44144</v>
      </c>
      <c r="D6" s="31">
        <v>44145</v>
      </c>
      <c r="E6" s="31">
        <v>44146</v>
      </c>
      <c r="F6" s="31">
        <v>44147</v>
      </c>
      <c r="G6" s="31">
        <v>44148</v>
      </c>
      <c r="H6" s="31">
        <v>44149</v>
      </c>
      <c r="I6" s="8"/>
    </row>
    <row r="7" spans="1:9" s="27" customFormat="1" ht="48" customHeight="1" x14ac:dyDescent="0.35">
      <c r="A7" s="11"/>
      <c r="B7" s="22"/>
      <c r="C7" s="22"/>
      <c r="D7" s="22" t="s">
        <v>7</v>
      </c>
      <c r="E7" s="22"/>
      <c r="F7" s="22" t="s">
        <v>6</v>
      </c>
      <c r="G7" s="22"/>
      <c r="H7" s="22" t="s">
        <v>10</v>
      </c>
      <c r="I7" s="13"/>
    </row>
    <row r="8" spans="1:9" s="26" customFormat="1" ht="19.5" customHeight="1" x14ac:dyDescent="0.35">
      <c r="A8" s="7"/>
      <c r="B8" s="28">
        <f t="array" ref="B8:H8">DaysAndWeeks+DATE(CalendarYear,11,1)-WEEKDAY(DATE(CalendarYear,11,1),(週の始まり="月曜日")+1)+15</f>
        <v>44150</v>
      </c>
      <c r="C8" s="28">
        <v>44151</v>
      </c>
      <c r="D8" s="28">
        <v>44152</v>
      </c>
      <c r="E8" s="28">
        <v>44153</v>
      </c>
      <c r="F8" s="28">
        <v>44154</v>
      </c>
      <c r="G8" s="28">
        <v>44155</v>
      </c>
      <c r="H8" s="28">
        <v>44156</v>
      </c>
      <c r="I8" s="8"/>
    </row>
    <row r="9" spans="1:9" s="27" customFormat="1" ht="48" customHeight="1" x14ac:dyDescent="0.35">
      <c r="A9" s="11"/>
      <c r="B9" s="12" t="s">
        <v>8</v>
      </c>
      <c r="C9" s="12"/>
      <c r="D9" s="12" t="s">
        <v>13</v>
      </c>
      <c r="E9" s="12" t="s">
        <v>12</v>
      </c>
      <c r="F9" s="12" t="s">
        <v>11</v>
      </c>
      <c r="G9" s="12" t="s">
        <v>13</v>
      </c>
      <c r="H9" s="12"/>
      <c r="I9" s="13"/>
    </row>
    <row r="10" spans="1:9" s="26" customFormat="1" ht="19.5" customHeight="1" x14ac:dyDescent="0.35">
      <c r="A10" s="7"/>
      <c r="B10" s="31">
        <f t="array" ref="B10:H10">DaysAndWeeks+DATE(CalendarYear,11,1)-WEEKDAY(DATE(CalendarYear,11,1),(週の始まり="月曜日")+1)+22</f>
        <v>44157</v>
      </c>
      <c r="C10" s="31">
        <v>44158</v>
      </c>
      <c r="D10" s="31">
        <v>44159</v>
      </c>
      <c r="E10" s="31">
        <v>44160</v>
      </c>
      <c r="F10" s="31">
        <v>44161</v>
      </c>
      <c r="G10" s="31">
        <v>44162</v>
      </c>
      <c r="H10" s="31">
        <v>44163</v>
      </c>
      <c r="I10" s="8"/>
    </row>
    <row r="11" spans="1:9" s="27" customFormat="1" ht="48" customHeight="1" x14ac:dyDescent="0.35">
      <c r="A11" s="11"/>
      <c r="B11" s="22" t="s">
        <v>14</v>
      </c>
      <c r="C11" s="22"/>
      <c r="D11" s="22" t="s">
        <v>9</v>
      </c>
      <c r="E11" s="22"/>
      <c r="F11" s="22"/>
      <c r="G11" s="22" t="s">
        <v>16</v>
      </c>
      <c r="H11" s="22"/>
      <c r="I11" s="13"/>
    </row>
    <row r="12" spans="1:9" s="26" customFormat="1" ht="19.5" customHeight="1" x14ac:dyDescent="0.35">
      <c r="A12" s="7"/>
      <c r="B12" s="28">
        <f t="array" ref="B12:H12">DaysAndWeeks+DATE(CalendarYear,11,1)-WEEKDAY(DATE(CalendarYear,11,1),(週の始まり="月曜日")+1)+29</f>
        <v>44164</v>
      </c>
      <c r="C12" s="28">
        <v>44165</v>
      </c>
      <c r="D12" s="28">
        <v>44166</v>
      </c>
      <c r="E12" s="28">
        <v>44167</v>
      </c>
      <c r="F12" s="28">
        <v>44168</v>
      </c>
      <c r="G12" s="28">
        <v>44169</v>
      </c>
      <c r="H12" s="28">
        <v>44170</v>
      </c>
      <c r="I12" s="8"/>
    </row>
    <row r="13" spans="1:9" s="27" customFormat="1" ht="48" customHeight="1" x14ac:dyDescent="0.35">
      <c r="A13" s="11"/>
      <c r="B13" s="12" t="s">
        <v>17</v>
      </c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1">
        <f t="array" ref="B14:C14">DaysAndWeeks+DATE(CalendarYear,11,1)-WEEKDAY(DATE(CalendarYear,11,1),(週の始まり="月曜日")+1)+36</f>
        <v>44171</v>
      </c>
      <c r="C14" s="31">
        <v>44172</v>
      </c>
      <c r="D14" s="44" t="s">
        <v>0</v>
      </c>
      <c r="E14" s="44"/>
      <c r="F14" s="44"/>
      <c r="G14" s="44"/>
      <c r="H14" s="44"/>
      <c r="I14" s="8"/>
    </row>
    <row r="15" spans="1:9" s="27" customFormat="1" ht="48" customHeight="1" x14ac:dyDescent="0.35">
      <c r="A15" s="11"/>
      <c r="B15" s="22"/>
      <c r="C15" s="22"/>
      <c r="D15" s="45"/>
      <c r="E15" s="45"/>
      <c r="F15" s="45"/>
      <c r="G15" s="45"/>
      <c r="H15" s="45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A00-000000000000}"/>
    <dataValidation allowBlank="1" showInputMessage="1" showErrorMessage="1" prompt="11 月の月間カレンダー" sqref="A1" xr:uid="{00000000-0002-0000-0A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A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A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A00-000004000000}"/>
    <dataValidation allowBlank="1" showInputMessage="1" prompt="このセルに毎月のメモを入力します" sqref="D15:H15" xr:uid="{00000000-0002-0000-0A00-000005000000}"/>
    <dataValidation allowBlank="1" showInputMessage="1" prompt="下のセルに毎月のメモを入力します" sqref="D14:H14" xr:uid="{00000000-0002-0000-0A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A00-000007000000}"/>
  </dataValidations>
  <printOptions horizontalCentered="1"/>
  <pageMargins left="0.25" right="0.25" top="0.5" bottom="0.5" header="0.3" footer="0.3"/>
  <pageSetup paperSize="9" scale="93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workbookViewId="0">
      <selection activeCell="E6" sqref="E6"/>
    </sheetView>
  </sheetViews>
  <sheetFormatPr defaultColWidth="8.85546875" defaultRowHeight="15" x14ac:dyDescent="0.35"/>
  <cols>
    <col min="1" max="1" width="1.78515625" style="23" customWidth="1"/>
    <col min="2" max="8" width="15.42578125" style="23" customWidth="1"/>
    <col min="9" max="9" width="1.78515625" style="23" customWidth="1"/>
    <col min="10" max="16384" width="8.85546875" style="23"/>
  </cols>
  <sheetData>
    <row r="1" spans="1:9" ht="9" customHeight="1" x14ac:dyDescent="0.3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s="24" customFormat="1" ht="100.5" customHeight="1" x14ac:dyDescent="0.35">
      <c r="A2" s="2"/>
      <c r="B2" s="33" t="str">
        <f>CalendarYear&amp;"年"&amp;"12月"</f>
        <v>2020年12月</v>
      </c>
      <c r="C2" s="33"/>
      <c r="D2" s="33"/>
      <c r="E2" s="3"/>
      <c r="F2" s="3"/>
      <c r="G2" s="3"/>
      <c r="H2" s="4"/>
      <c r="I2" s="2"/>
    </row>
    <row r="3" spans="1:9" s="25" customFormat="1" ht="19.5" customHeight="1" thickBot="1" x14ac:dyDescent="0.4">
      <c r="A3" s="1"/>
      <c r="B3" s="5" t="str">
        <f>週の始まり</f>
        <v>日曜日</v>
      </c>
      <c r="C3" s="5" t="str">
        <f t="shared" ref="C3:H3" si="0">TEXT(C4,"aaaa")</f>
        <v>月曜日</v>
      </c>
      <c r="D3" s="5" t="str">
        <f t="shared" si="0"/>
        <v>火曜日</v>
      </c>
      <c r="E3" s="5" t="str">
        <f t="shared" si="0"/>
        <v>水曜日</v>
      </c>
      <c r="F3" s="5" t="str">
        <f t="shared" si="0"/>
        <v>木曜日</v>
      </c>
      <c r="G3" s="5" t="str">
        <f t="shared" si="0"/>
        <v>金曜日</v>
      </c>
      <c r="H3" s="5" t="str">
        <f t="shared" si="0"/>
        <v>土曜日</v>
      </c>
      <c r="I3" s="6"/>
    </row>
    <row r="4" spans="1:9" s="26" customFormat="1" ht="19.5" customHeight="1" x14ac:dyDescent="0.35">
      <c r="A4" s="7"/>
      <c r="B4" s="28">
        <f t="array" ref="B4:H4">DaysAndWeeks+DATE(CalendarYear,12,1)-WEEKDAY(DATE(CalendarYear,12,1),(週の始まり="月曜日")+1)+1</f>
        <v>44164</v>
      </c>
      <c r="C4" s="28">
        <v>44165</v>
      </c>
      <c r="D4" s="28">
        <v>44166</v>
      </c>
      <c r="E4" s="28">
        <v>44167</v>
      </c>
      <c r="F4" s="28">
        <v>44168</v>
      </c>
      <c r="G4" s="28">
        <v>44169</v>
      </c>
      <c r="H4" s="28">
        <v>44170</v>
      </c>
      <c r="I4" s="8"/>
    </row>
    <row r="5" spans="1:9" s="27" customFormat="1" ht="48" customHeight="1" x14ac:dyDescent="0.35">
      <c r="A5" s="11"/>
      <c r="B5" s="12"/>
      <c r="C5" s="12"/>
      <c r="D5" s="12"/>
      <c r="E5" s="12" t="s">
        <v>15</v>
      </c>
      <c r="F5" s="12"/>
      <c r="G5" s="12"/>
      <c r="H5" s="12"/>
      <c r="I5" s="13"/>
    </row>
    <row r="6" spans="1:9" s="26" customFormat="1" ht="19.5" customHeight="1" x14ac:dyDescent="0.35">
      <c r="A6" s="7"/>
      <c r="B6" s="30">
        <f t="array" ref="B6:H6">DaysAndWeeks+DATE(CalendarYear,12,1)-WEEKDAY(DATE(CalendarYear,12,1),(週の始まり="月曜日")+1)+8</f>
        <v>44171</v>
      </c>
      <c r="C6" s="30">
        <v>44172</v>
      </c>
      <c r="D6" s="30">
        <v>44173</v>
      </c>
      <c r="E6" s="30">
        <v>44174</v>
      </c>
      <c r="F6" s="30">
        <v>44175</v>
      </c>
      <c r="G6" s="30">
        <v>44176</v>
      </c>
      <c r="H6" s="30">
        <v>44177</v>
      </c>
      <c r="I6" s="8"/>
    </row>
    <row r="7" spans="1:9" s="27" customFormat="1" ht="48" customHeight="1" x14ac:dyDescent="0.35">
      <c r="A7" s="11"/>
      <c r="B7" s="16"/>
      <c r="C7" s="16"/>
      <c r="D7" s="16"/>
      <c r="E7" s="16"/>
      <c r="F7" s="16"/>
      <c r="G7" s="16"/>
      <c r="H7" s="16"/>
      <c r="I7" s="13"/>
    </row>
    <row r="8" spans="1:9" s="26" customFormat="1" ht="19.5" customHeight="1" x14ac:dyDescent="0.35">
      <c r="A8" s="7"/>
      <c r="B8" s="28">
        <f t="array" ref="B8:H8">DaysAndWeeks+DATE(CalendarYear,12,1)-WEEKDAY(DATE(CalendarYear,12,1),(週の始まり="月曜日")+1)+15</f>
        <v>44178</v>
      </c>
      <c r="C8" s="28">
        <v>44179</v>
      </c>
      <c r="D8" s="28">
        <v>44180</v>
      </c>
      <c r="E8" s="28">
        <v>44181</v>
      </c>
      <c r="F8" s="28">
        <v>44182</v>
      </c>
      <c r="G8" s="28">
        <v>44183</v>
      </c>
      <c r="H8" s="28">
        <v>44184</v>
      </c>
      <c r="I8" s="8"/>
    </row>
    <row r="9" spans="1:9" s="27" customFormat="1" ht="48" customHeight="1" x14ac:dyDescent="0.35">
      <c r="A9" s="11"/>
      <c r="B9" s="12"/>
      <c r="C9" s="12"/>
      <c r="D9" s="12"/>
      <c r="E9" s="12"/>
      <c r="F9" s="12"/>
      <c r="G9" s="12"/>
      <c r="H9" s="12"/>
      <c r="I9" s="13"/>
    </row>
    <row r="10" spans="1:9" s="26" customFormat="1" ht="19.5" customHeight="1" x14ac:dyDescent="0.35">
      <c r="A10" s="7"/>
      <c r="B10" s="30">
        <f t="array" ref="B10:H10">DaysAndWeeks+DATE(CalendarYear,12,1)-WEEKDAY(DATE(CalendarYear,12,1),(週の始まり="月曜日")+1)+22</f>
        <v>44185</v>
      </c>
      <c r="C10" s="30">
        <v>44186</v>
      </c>
      <c r="D10" s="30">
        <v>44187</v>
      </c>
      <c r="E10" s="30">
        <v>44188</v>
      </c>
      <c r="F10" s="30">
        <v>44189</v>
      </c>
      <c r="G10" s="30">
        <v>44190</v>
      </c>
      <c r="H10" s="30">
        <v>44191</v>
      </c>
      <c r="I10" s="8"/>
    </row>
    <row r="11" spans="1:9" s="27" customFormat="1" ht="48" customHeight="1" x14ac:dyDescent="0.35">
      <c r="A11" s="11"/>
      <c r="B11" s="16"/>
      <c r="C11" s="16"/>
      <c r="D11" s="16"/>
      <c r="E11" s="16"/>
      <c r="F11" s="16"/>
      <c r="G11" s="16"/>
      <c r="H11" s="16"/>
      <c r="I11" s="13"/>
    </row>
    <row r="12" spans="1:9" s="26" customFormat="1" ht="19.5" customHeight="1" x14ac:dyDescent="0.35">
      <c r="A12" s="7"/>
      <c r="B12" s="28">
        <f t="array" ref="B12:H12">DaysAndWeeks+DATE(CalendarYear,12,1)-WEEKDAY(DATE(CalendarYear,12,1),(週の始まり="月曜日")+1)+29</f>
        <v>44192</v>
      </c>
      <c r="C12" s="28">
        <v>44193</v>
      </c>
      <c r="D12" s="28">
        <v>44194</v>
      </c>
      <c r="E12" s="28">
        <v>44195</v>
      </c>
      <c r="F12" s="28">
        <v>44196</v>
      </c>
      <c r="G12" s="28">
        <v>44197</v>
      </c>
      <c r="H12" s="28">
        <v>44198</v>
      </c>
      <c r="I12" s="8"/>
    </row>
    <row r="13" spans="1:9" s="27" customFormat="1" ht="48" customHeight="1" x14ac:dyDescent="0.35">
      <c r="A13" s="11"/>
      <c r="B13" s="12"/>
      <c r="C13" s="12"/>
      <c r="D13" s="12"/>
      <c r="E13" s="12"/>
      <c r="F13" s="12"/>
      <c r="G13" s="12"/>
      <c r="H13" s="12"/>
      <c r="I13" s="13"/>
    </row>
    <row r="14" spans="1:9" s="26" customFormat="1" ht="19.5" customHeight="1" x14ac:dyDescent="0.35">
      <c r="A14" s="7"/>
      <c r="B14" s="30">
        <f t="array" ref="B14:C14">DaysAndWeeks+DATE(CalendarYear,12,1)-WEEKDAY(DATE(CalendarYear,12,1),(週の始まり="月曜日")+1)+36</f>
        <v>44199</v>
      </c>
      <c r="C14" s="30">
        <v>44200</v>
      </c>
      <c r="D14" s="34" t="s">
        <v>0</v>
      </c>
      <c r="E14" s="34"/>
      <c r="F14" s="34"/>
      <c r="G14" s="34"/>
      <c r="H14" s="34"/>
      <c r="I14" s="8"/>
    </row>
    <row r="15" spans="1:9" s="27" customFormat="1" ht="48" customHeight="1" x14ac:dyDescent="0.35">
      <c r="A15" s="11"/>
      <c r="B15" s="16"/>
      <c r="C15" s="16"/>
      <c r="D15" s="35"/>
      <c r="E15" s="35"/>
      <c r="F15" s="35"/>
      <c r="G15" s="35"/>
      <c r="H15" s="35"/>
      <c r="I15" s="13"/>
    </row>
  </sheetData>
  <mergeCells count="3">
    <mergeCell ref="B2:D2"/>
    <mergeCell ref="D14:H14"/>
    <mergeCell ref="D15:H15"/>
  </mergeCells>
  <phoneticPr fontId="42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曜日は自動的に決定されます" sqref="C3:H3" xr:uid="{00000000-0002-0000-0B00-000000000000}"/>
    <dataValidation allowBlank="1" showInputMessage="1" showErrorMessage="1" prompt="12 月の月間カレンダー" sqref="A1" xr:uid="{00000000-0002-0000-0B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B00-000003000000}"/>
    <dataValidation allowBlank="1" showInputMessage="1" prompt="下のセルに毎月のメモを入力します" sqref="D14:H14" xr:uid="{00000000-0002-0000-0B00-000004000000}"/>
    <dataValidation allowBlank="1" showInputMessage="1" prompt="このセルに毎月のメモを入力します" sqref="D15:H15" xr:uid="{00000000-0002-0000-0B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B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B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C8601-1110-494A-8C5D-E21BD4AA5AA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週の始まり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2020-10-06T20:15:16Z</dcterms:created>
  <dcterms:modified xsi:type="dcterms:W3CDTF">2020-11-25T05:03:55Z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